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lin\Downloads\"/>
    </mc:Choice>
  </mc:AlternateContent>
  <bookViews>
    <workbookView xWindow="0" yWindow="0" windowWidth="20496" windowHeight="7632"/>
  </bookViews>
  <sheets>
    <sheet name="Cover" sheetId="1" r:id="rId1"/>
    <sheet name="Notes" sheetId="26" r:id="rId2"/>
    <sheet name="Content" sheetId="2" r:id="rId3"/>
    <sheet name="1.GWP" sheetId="19" r:id="rId4"/>
    <sheet name="2.Market Share Local -Top 40" sheetId="4" r:id="rId5"/>
    <sheet name="3.Market Share - Overall-Top 40" sheetId="25" r:id="rId6"/>
    <sheet name="4.Class Wise GWP" sheetId="20" r:id="rId7"/>
    <sheet name="5.Class Wise Contribution -GWP" sheetId="21" r:id="rId8"/>
    <sheet name="6.Overseas Business" sheetId="23" r:id="rId9"/>
    <sheet name="7.Individual GWP-Local" sheetId="27" r:id="rId10"/>
    <sheet name="8.Individual GWP-Loc &amp; Foreign" sheetId="28" r:id="rId11"/>
  </sheets>
  <definedNames>
    <definedName name="_xlnm.Print_Area" localSheetId="3">'1.GWP'!$A$1:$I$119</definedName>
    <definedName name="_xlnm.Print_Area" localSheetId="4">'2.Market Share Local -Top 40'!$A$1:$J$105</definedName>
    <definedName name="_xlnm.Print_Area" localSheetId="5">'3.Market Share - Overall-Top 40'!$A$1:$N$109</definedName>
    <definedName name="_xlnm.Print_Area" localSheetId="6">'4.Class Wise GWP'!$A$1:$J$43</definedName>
    <definedName name="_xlnm.Print_Area" localSheetId="7">'5.Class Wise Contribution -GWP'!$A$1:$J$91</definedName>
    <definedName name="_xlnm.Print_Area" localSheetId="8">'6.Overseas Business'!$A$1:$M$38</definedName>
    <definedName name="_xlnm.Print_Area" localSheetId="9">'7.Individual GWP-Local'!$A$1:$J$193</definedName>
    <definedName name="_xlnm.Print_Area" localSheetId="10">'8.Individual GWP-Loc &amp; Foreign'!$A$1:$N$186</definedName>
    <definedName name="_xlnm.Print_Area" localSheetId="2">Content!$A$1:$D$11</definedName>
    <definedName name="_xlnm.Print_Area" localSheetId="0">Cover!$A$1:$V$31</definedName>
    <definedName name="_xlnm.Print_Area" localSheetId="1">Notes!$A$1:$Q$11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21" l="1"/>
  <c r="D22" i="21"/>
  <c r="E22" i="21"/>
  <c r="F22" i="21"/>
  <c r="G22" i="21"/>
  <c r="H22" i="21"/>
  <c r="I22" i="21"/>
  <c r="C10" i="21" l="1"/>
  <c r="E20" i="19"/>
  <c r="F20" i="19"/>
  <c r="G20" i="19"/>
  <c r="H20" i="19"/>
  <c r="D20" i="19"/>
  <c r="E19" i="19"/>
  <c r="F19" i="19"/>
  <c r="G19" i="19"/>
  <c r="H19" i="19"/>
  <c r="D19" i="19"/>
  <c r="H15" i="19" l="1"/>
  <c r="G15" i="19"/>
  <c r="H18" i="19" l="1"/>
  <c r="H21" i="19" s="1"/>
  <c r="D10" i="21" l="1"/>
  <c r="E10" i="21"/>
  <c r="F10" i="21"/>
  <c r="G10" i="21"/>
  <c r="H10" i="21"/>
  <c r="E10" i="19" l="1"/>
  <c r="M184" i="28" l="1"/>
  <c r="L184" i="28"/>
  <c r="K184" i="28"/>
  <c r="J184" i="28"/>
  <c r="I184" i="28"/>
  <c r="H184" i="28"/>
  <c r="G184" i="28"/>
  <c r="F184" i="28"/>
  <c r="E184" i="28"/>
  <c r="D184" i="28"/>
  <c r="H188" i="27"/>
  <c r="G188" i="27"/>
  <c r="F188" i="27"/>
  <c r="E188" i="27"/>
  <c r="D188" i="27"/>
  <c r="I103" i="4"/>
  <c r="H103" i="4"/>
  <c r="G103" i="4"/>
  <c r="F103" i="4"/>
  <c r="E103" i="4"/>
  <c r="D103" i="4"/>
  <c r="G18" i="19"/>
  <c r="G21" i="19" s="1"/>
  <c r="M93" i="28" l="1"/>
  <c r="L93" i="28"/>
  <c r="K93" i="28"/>
  <c r="J93" i="28"/>
  <c r="I93" i="28"/>
  <c r="H93" i="28"/>
  <c r="G93" i="28"/>
  <c r="F93" i="28"/>
  <c r="E93" i="28"/>
  <c r="D93" i="28"/>
  <c r="H93" i="27"/>
  <c r="G93" i="27"/>
  <c r="F93" i="27"/>
  <c r="E93" i="27"/>
  <c r="D93" i="27"/>
  <c r="D18" i="19"/>
  <c r="D21" i="19" s="1"/>
  <c r="E12" i="19"/>
  <c r="E14" i="19" s="1"/>
  <c r="D10" i="19"/>
  <c r="D12" i="19" s="1"/>
  <c r="D14" i="19" s="1"/>
  <c r="K108" i="25"/>
  <c r="H108" i="25"/>
  <c r="G108" i="25"/>
  <c r="F108" i="25"/>
  <c r="D108" i="25"/>
  <c r="K53" i="25"/>
  <c r="H53" i="25"/>
  <c r="G53" i="25"/>
  <c r="F53" i="25"/>
  <c r="D53" i="25"/>
  <c r="I53" i="25"/>
  <c r="L53" i="25"/>
  <c r="I108" i="25"/>
  <c r="E108" i="25"/>
  <c r="E53" i="25"/>
  <c r="L108" i="25"/>
  <c r="J53" i="25"/>
  <c r="J108" i="25"/>
  <c r="M53" i="25"/>
  <c r="M108" i="25"/>
  <c r="E7" i="23"/>
  <c r="F18" i="19"/>
  <c r="F21" i="19" s="1"/>
  <c r="E18" i="19"/>
  <c r="E21" i="19" s="1"/>
  <c r="I51" i="4"/>
  <c r="H51" i="4"/>
  <c r="G51" i="4"/>
  <c r="F51" i="4"/>
  <c r="E51" i="4"/>
  <c r="D51" i="4"/>
  <c r="E6" i="23"/>
  <c r="E15" i="19" l="1"/>
  <c r="F15" i="19"/>
  <c r="I10" i="21"/>
</calcChain>
</file>

<file path=xl/sharedStrings.xml><?xml version="1.0" encoding="utf-8"?>
<sst xmlns="http://schemas.openxmlformats.org/spreadsheetml/2006/main" count="778" uniqueCount="259">
  <si>
    <t>Insurance Industry Performance Review - 2024</t>
  </si>
  <si>
    <t xml:space="preserve">Insurance Brokering Business </t>
  </si>
  <si>
    <t xml:space="preserve">Published By </t>
  </si>
  <si>
    <t>Insurance Regulatory Commission of Sri Lanka</t>
  </si>
  <si>
    <t>Following General Notes supplement when interpreting the data of Tables and Charts of the Insurance Industry Review:</t>
  </si>
  <si>
    <t>Information in this report is based on the statistics provided by the  Insurance Brokering Companies.</t>
  </si>
  <si>
    <t>Figures in some tables have been rounded off to the nearest final digit. Hence, there may be a slight discrepancy between the total as shown and the sum of its components.</t>
  </si>
  <si>
    <t>Differences as compared with previously published figures are due to subsequent revisions.</t>
  </si>
  <si>
    <t>Values indicated within parenthesis are negative values.</t>
  </si>
  <si>
    <t>The following symbols have been used throughout: -</t>
  </si>
  <si>
    <t xml:space="preserve">(a) = Reinstated and Audited figures  </t>
  </si>
  <si>
    <t xml:space="preserve">(b) = Provisional figures </t>
  </si>
  <si>
    <t xml:space="preserve">     = nil</t>
  </si>
  <si>
    <t>Sheet No.</t>
  </si>
  <si>
    <t>Titles</t>
  </si>
  <si>
    <t>Gross Written Premium generated through Brokering Companies (2020 - 2024)</t>
  </si>
  <si>
    <t>Gross Written Premium generated through Brokering Companies (2023 - 2024) -Top 40 Companies (Local Business only)</t>
  </si>
  <si>
    <t>Gross Written Premium generated through Brokering Companies (2023 - 2024) - Top 40 Companies  (Local, Foreign and Reinsurance Business)</t>
  </si>
  <si>
    <t>Class wise GWP contribution of Brokering Companies (2023 - 2024)</t>
  </si>
  <si>
    <t>Class wise contribution of Brokering Companies for the total GWP - (2023- 2024)</t>
  </si>
  <si>
    <t>Total GWP Generated in Overseas Health and Travel Insurance (2023 - 2024)</t>
  </si>
  <si>
    <t>Gross Written Premium Generated through Brokering Companies (2023 - 2024) - All Companies  (Local Business only)</t>
  </si>
  <si>
    <t>Gross Written Premium Generated through Brokering Companies (2023 - 2024) - All Companies  (Local, Foreign and Reinsurance Business)</t>
  </si>
  <si>
    <t>Table 01</t>
  </si>
  <si>
    <t>Year</t>
  </si>
  <si>
    <t>(LKR 000')</t>
  </si>
  <si>
    <t>Insurance Brokering Companies</t>
  </si>
  <si>
    <t xml:space="preserve"> Local General Insurance Business </t>
  </si>
  <si>
    <t xml:space="preserve"> Overseas Health Insurance Business </t>
  </si>
  <si>
    <t xml:space="preserve"> Overseas Travel Insurance Business </t>
  </si>
  <si>
    <t xml:space="preserve"> General Insurance Business except Reinsurance </t>
  </si>
  <si>
    <t>Re Insurance</t>
  </si>
  <si>
    <t xml:space="preserve"> Total General Insurance Business </t>
  </si>
  <si>
    <t xml:space="preserve">Long Term Insurance Business </t>
  </si>
  <si>
    <t xml:space="preserve"> Total General and Long Term Insurance Business </t>
  </si>
  <si>
    <t>Growth Rate %</t>
  </si>
  <si>
    <t xml:space="preserve"> Insurance Companies</t>
  </si>
  <si>
    <t xml:space="preserve">Total GWP General Insurance Business </t>
  </si>
  <si>
    <t xml:space="preserve">Total GWP Long term Insurance Business </t>
  </si>
  <si>
    <t>Total GWP general and Long Term Insurance Business</t>
  </si>
  <si>
    <t xml:space="preserve"> Insurance Brokers' Contribution </t>
  </si>
  <si>
    <t>Brokers' Contribution as a % of General GWP</t>
  </si>
  <si>
    <t>Brokers' Contribution as a % of Long term GWP</t>
  </si>
  <si>
    <t>Brokers' Contribution as a % of Total GWP</t>
  </si>
  <si>
    <t>Chart 01</t>
  </si>
  <si>
    <t>Chart 02</t>
  </si>
  <si>
    <t>Contribution to the Total GWP of General Insurance Business (2020 - 2024)</t>
  </si>
  <si>
    <t>Chart 03</t>
  </si>
  <si>
    <t>Contribution  to the Total GWP of Long Term Insurance Business (2020 - 2024)</t>
  </si>
  <si>
    <t>Table  02</t>
  </si>
  <si>
    <t>Gross Written Premium generated through Brokering Companies for the year 2024 -Top 40 Companies (Local Business only)</t>
  </si>
  <si>
    <t>No.</t>
  </si>
  <si>
    <t>Name of the Insurance Broker</t>
  </si>
  <si>
    <t>Annual Report Data 2024 (Rs.)</t>
  </si>
  <si>
    <t>Gross Written Premium</t>
  </si>
  <si>
    <t>Long Term Insurance Business</t>
  </si>
  <si>
    <t>General Insurance Business</t>
  </si>
  <si>
    <t>Total</t>
  </si>
  <si>
    <t>LKR ('000)</t>
  </si>
  <si>
    <t>Market share %</t>
  </si>
  <si>
    <t>Market Share (%)</t>
  </si>
  <si>
    <t>George Steuart Insurance Brokers (Pvt) Limited</t>
  </si>
  <si>
    <t>Delmege Insurance Brokers (Pvt) Ltd.</t>
  </si>
  <si>
    <t>Assetline Insurance Brokers (Pvt) Limited</t>
  </si>
  <si>
    <t>ADZ Insurance Brokers (Pvt) Ltd.</t>
  </si>
  <si>
    <t xml:space="preserve">IIRM Lanka Insurance Brokers (Private) Limited </t>
  </si>
  <si>
    <t>InsureMe Insurance Brokers (Pvt) Ltd</t>
  </si>
  <si>
    <t>CF Insurance Brokers (Pvt) Ltd.</t>
  </si>
  <si>
    <t>Aseki Insurance Brokers (Pvt) Ltd</t>
  </si>
  <si>
    <t>Commercial Credit Insurance Brokers (Pvt) Ltd</t>
  </si>
  <si>
    <t>Alfinco Insurance Brokers (Pvt) Ltd.</t>
  </si>
  <si>
    <t>Commercial Insurance Brokers (Pvt) Ltd.</t>
  </si>
  <si>
    <t>Reliance Insurance Brokers (Pvt) Ltd</t>
  </si>
  <si>
    <t>Aitken Spence Insurance Brokers (Pvt) Ltd</t>
  </si>
  <si>
    <t>Mercantile Fortunes Insurance Brokers (Pvt) Ltd</t>
  </si>
  <si>
    <t>Nations Insurance Brokers Limited</t>
  </si>
  <si>
    <t>Protection &amp; Assurance Insurance Brokers (Private) Ltd</t>
  </si>
  <si>
    <t>Essajee Carimjee Insurance Brokers (Pvt) Ltd</t>
  </si>
  <si>
    <t>Senkadagala Insurance Brokers (Private) Ltd</t>
  </si>
  <si>
    <t>Zenith Insurance Brokers (Pvt) Ltd.</t>
  </si>
  <si>
    <t>Mercantile Insurance Brokers (Pvt) Ltd</t>
  </si>
  <si>
    <t>Procare Insurance Brokers (Pvt) Limited</t>
  </si>
  <si>
    <t>Volanka Insurance Brokers (Pvt) Ltd.</t>
  </si>
  <si>
    <t>Life &amp; General Insurance Brokers Ceylon (Pvt) Ltd</t>
  </si>
  <si>
    <t>Colombore Insurance Brokers (Pvt) Ltd.</t>
  </si>
  <si>
    <t>J B Boda Insurance &amp; Reinsurance Brokers Lanka (Pvt) Ltd. [former Ax Insurance Brokers (Pvt) Ltd.]</t>
  </si>
  <si>
    <t>BIMA Lanka Insurance Brokers (Pvt) Ltd</t>
  </si>
  <si>
    <t>Senaratne Insurance Brokers (Pvt) Ltd</t>
  </si>
  <si>
    <t>Asia Corp Insurance Brokers (Pvt) Ltd</t>
  </si>
  <si>
    <t>Priority Insurance Brokers (Pvt) Ltd</t>
  </si>
  <si>
    <t>SUNTRUST Insurance Brokers (Pvt) Ltd</t>
  </si>
  <si>
    <t>Prestige Insurance Brokers Ltd</t>
  </si>
  <si>
    <t>Ceynergy Insurance Brokers (Pvt) Ltd</t>
  </si>
  <si>
    <t>Global Insurance Brokers and Services (Pvt) Ltd</t>
  </si>
  <si>
    <t>Charenco Insurance Brokers (Pvt) Ltd</t>
  </si>
  <si>
    <t>Strategic Insurance Brokers (Pvt) Limited</t>
  </si>
  <si>
    <t>Foremost Insurance Brokers (Pvt) Ltd.</t>
  </si>
  <si>
    <t>Brilliance Insurance Brokers Co. (Pvt) Ltd.</t>
  </si>
  <si>
    <t>3 D H Insurance Brokers (Pvt) Ltd.</t>
  </si>
  <si>
    <t>Acorn Insurance Brokers (Pvt) Ltd</t>
  </si>
  <si>
    <t>Pflege Insurance Brokers &amp; Consultants (Pvt) Ltd.</t>
  </si>
  <si>
    <t>Others  (41)</t>
  </si>
  <si>
    <t>Grand Total</t>
  </si>
  <si>
    <t>Table  03</t>
  </si>
  <si>
    <t>Gross Written Premium generated through Brokering Companies for the year 2023 -Top 40 Companies (Local Business only)</t>
  </si>
  <si>
    <t>Name of the  Insurance Broker</t>
  </si>
  <si>
    <t>Annual Report Data 2023 (Rs.)</t>
  </si>
  <si>
    <t>Delmege Insurance Brokers (Pvt) Ltd</t>
  </si>
  <si>
    <t>George Steuart Insurance Brokers (Pvt) Ltd</t>
  </si>
  <si>
    <t>ADZ Insurance Brokers (Pvt) Ltd</t>
  </si>
  <si>
    <t>Assetline Insurance Brokers (Pvt) Ltd</t>
  </si>
  <si>
    <t>CF  Insurance Brokers (Pvt) Ltd</t>
  </si>
  <si>
    <t>IIRM Lanka Insurance Brokers (Pvt) Ltd</t>
  </si>
  <si>
    <t>Nations Insurance Brokers (Pvt) Ltd</t>
  </si>
  <si>
    <t>Commercial  Insurance Brokers (Pvt) Ltd</t>
  </si>
  <si>
    <t>Alfinco  Insurance Brokers (Pvt) Ltd</t>
  </si>
  <si>
    <t>Protection &amp; Assurance Insurance Brokers (Pvt) Ltd</t>
  </si>
  <si>
    <t>Zenith Insurance Brokers (Pvt) Ltd</t>
  </si>
  <si>
    <t>Senkadagala Insurance Brokers (Pvt) Ltd</t>
  </si>
  <si>
    <t>J B Boda Insurance &amp; Reinsurance Brokers (Pvt) Ltd</t>
  </si>
  <si>
    <t>Procare Insurance Brokers (Pvt) Ltd</t>
  </si>
  <si>
    <t>Volanka Insurance Brokers (Pvt) Ltd</t>
  </si>
  <si>
    <t>SUNTRUST  Insurance Brokers (Pvt) Ltd (Am Trust)</t>
  </si>
  <si>
    <t>Colombore  Insurance Brokers (Pvt) Ltd</t>
  </si>
  <si>
    <t>Priority Insurance Brokers (Pvt) Ltd (Former P &amp; U)</t>
  </si>
  <si>
    <t>Asia Corp  Insurance Brokers (Pvt) Ltd</t>
  </si>
  <si>
    <t>Strategic Insurance Brokers (Pvt) Ltd</t>
  </si>
  <si>
    <t>Ceynergy  Insurance Brokers (Pvt) Ltd</t>
  </si>
  <si>
    <t>Prestige Insurance Brokers (Pvt) Ltd</t>
  </si>
  <si>
    <t>Brilliance Insurance Brokers Co. (Pvt) Ltd</t>
  </si>
  <si>
    <t>Foremost Insurance Brokers (Pvt) Ltd</t>
  </si>
  <si>
    <t>Acorn  Insurance Brokers (Pvt) Ltd</t>
  </si>
  <si>
    <t>Allion  Insurance Brokers (Pvt) Ltd</t>
  </si>
  <si>
    <t>Imperial Specialty Insurace Brokers (Pvt) Ltd</t>
  </si>
  <si>
    <t>Others  (36)</t>
  </si>
  <si>
    <t>Table  04</t>
  </si>
  <si>
    <t>Gross Written Premium generated through Brokering Companies for the year 2024 - Top 40 Companies  (Local, Foreign and Reinsurance Business)</t>
  </si>
  <si>
    <t>Insurance Broker</t>
  </si>
  <si>
    <t>Annual Report Data 2024</t>
  </si>
  <si>
    <t>Reinsurance</t>
  </si>
  <si>
    <t>Local General Business</t>
  </si>
  <si>
    <t>Overseas Health</t>
  </si>
  <si>
    <t>Overseas Travel</t>
  </si>
  <si>
    <t>Total General Business</t>
  </si>
  <si>
    <t>Market share 
%</t>
  </si>
  <si>
    <t>%</t>
  </si>
  <si>
    <t>Imperial Specialty Insurance Brokers (Pvt) Ltd</t>
  </si>
  <si>
    <t>Ceylan Insurance &amp; Reinsurance Brokers Company (Private) Limited (Former Ceylan Insurance Brokers Co. (Pvt) Ltd)</t>
  </si>
  <si>
    <t>K.M. Dastur Insurance Brokers (Pvt) Ltd. [former Lak Insurance Brokers (Pvt) Ltd]</t>
  </si>
  <si>
    <t>Other(41)</t>
  </si>
  <si>
    <t>Table  05</t>
  </si>
  <si>
    <t>Gross Written Premium generated through Brokering Companies for the year 2023 - Top 40 Companies  (Local,Foreign and Reinsurance Business)</t>
  </si>
  <si>
    <t>Annual Report Data 2023</t>
  </si>
  <si>
    <t xml:space="preserve"> Local General Business</t>
  </si>
  <si>
    <t>Ceylan Insurance Brokers (Pvt) Ltd</t>
  </si>
  <si>
    <t>Others (36)</t>
  </si>
  <si>
    <t>Table 06</t>
  </si>
  <si>
    <t>Class wise GWP contribution of Brokering Companies for the years 2023 and 2024</t>
  </si>
  <si>
    <t>Long Term Insurance</t>
  </si>
  <si>
    <t>General Insurance</t>
  </si>
  <si>
    <t xml:space="preserve">Fire </t>
  </si>
  <si>
    <t xml:space="preserve">Marine </t>
  </si>
  <si>
    <t xml:space="preserve">Motor </t>
  </si>
  <si>
    <t xml:space="preserve">Heath </t>
  </si>
  <si>
    <t xml:space="preserve">Miscellaneous </t>
  </si>
  <si>
    <t xml:space="preserve">Total </t>
  </si>
  <si>
    <t xml:space="preserve"> (LKR.'000)</t>
  </si>
  <si>
    <t>Chart 04</t>
  </si>
  <si>
    <t>Table 07</t>
  </si>
  <si>
    <t>Class wise contribution of Brokering Companies for the total GWP - 2024</t>
  </si>
  <si>
    <t xml:space="preserve">Long Term Insurance </t>
  </si>
  <si>
    <t>Company</t>
  </si>
  <si>
    <t>Fire</t>
  </si>
  <si>
    <t>Marine</t>
  </si>
  <si>
    <t>Motor</t>
  </si>
  <si>
    <t>Heath</t>
  </si>
  <si>
    <t>Miscellaneous</t>
  </si>
  <si>
    <t>Insurance Companies</t>
  </si>
  <si>
    <t>% of Contribition for total GWP</t>
  </si>
  <si>
    <t>Table 08</t>
  </si>
  <si>
    <t>Class wise contribution of Brokering Companies for the total GWP - 2023</t>
  </si>
  <si>
    <t>Chart 05</t>
  </si>
  <si>
    <t>Chart 06</t>
  </si>
  <si>
    <t>Table 09</t>
  </si>
  <si>
    <t>Total GWP Generated in Overseas Health and Travel Insurance for the years 2023 and 2024</t>
  </si>
  <si>
    <t>Health</t>
  </si>
  <si>
    <t>Travel</t>
  </si>
  <si>
    <t>Total GWP</t>
  </si>
  <si>
    <t>Chart 07</t>
  </si>
  <si>
    <t>Table  10</t>
  </si>
  <si>
    <t>Gross Written Premium Generated through Brokering Companies for the year 2024 - Local Business only</t>
  </si>
  <si>
    <t>Allion Insurance Brokers (Pvt) Limited</t>
  </si>
  <si>
    <t>Placid Insurance Brokers (Pvt) Ltd.</t>
  </si>
  <si>
    <t>Fairway Insurance Brokers (Pvt) Ltd</t>
  </si>
  <si>
    <t>Victor Emmanuel Insurance Brokers (Pvt) Ltd</t>
  </si>
  <si>
    <t>Aquiline Insurance Brokers (Pvt) Ltd</t>
  </si>
  <si>
    <t>Trust Insurance Brokers (Pvt) Ltd</t>
  </si>
  <si>
    <t>Equity Insurance Brokers (Pvt.) Ltd.</t>
  </si>
  <si>
    <t>Maxwell Insurance Brokers (Pvt) Ltd</t>
  </si>
  <si>
    <t>UN Insurance Brokers (Pvt) Ltd</t>
  </si>
  <si>
    <t>Jay Insurance Brokers and Consultants (Pte) Ltd</t>
  </si>
  <si>
    <t>Grand Insurance Brokers (Pvt) Ltd.</t>
  </si>
  <si>
    <t>Icon Insurance Brokers (Pvt) Ltd</t>
  </si>
  <si>
    <t>Eagle Insurance Brokers (Private) Limited</t>
  </si>
  <si>
    <t>Veracity Insurance Brokers (Pvt) Ltd</t>
  </si>
  <si>
    <t>Planet Insurance Brokers (Pvt) Ltd</t>
  </si>
  <si>
    <t>My Insurance Brokers Private Limited</t>
  </si>
  <si>
    <t>Serendib Insurance Brokers (Pvt) Ltd</t>
  </si>
  <si>
    <t>L M &amp; A Insurance Brokers &amp; Consultants (Pvt) Ltd</t>
  </si>
  <si>
    <t>Samson Insurance Brokers (Pvt) Ltd</t>
  </si>
  <si>
    <t>Green Alpha Insurance Brokers (Pvt) Ltd</t>
  </si>
  <si>
    <t>United Insurance Brokers (Pvt) Ltd</t>
  </si>
  <si>
    <t>Mutual Insurance Brokers (Pvt) Ltd.</t>
  </si>
  <si>
    <t>Infinity Insurance Brokers (Pvt) Ltd</t>
  </si>
  <si>
    <t>Sungate Insurance Brokers (Pvt) Limited</t>
  </si>
  <si>
    <t>M R U S Insurance Brokers (Pvt) Ltd</t>
  </si>
  <si>
    <t>Rinkoon Lanka Insurance Brokers (Private) Limited</t>
  </si>
  <si>
    <t>Guardian Insurance Brokers (Pvt) Ltd.</t>
  </si>
  <si>
    <t>Penfield Insurance Brokers (Pvt) Ltd.</t>
  </si>
  <si>
    <t>AASIAN International Insurance Brokers (Pvt) Ltd</t>
  </si>
  <si>
    <t>Ceyexxe Insurance Brokers Ltd.</t>
  </si>
  <si>
    <t>Royal Insurance Brokers (Pvt) Ltd</t>
  </si>
  <si>
    <t>XGen Insurance &amp; Re-Insurance Brokers (Pvt) Ltd</t>
  </si>
  <si>
    <t>Esna Insurance Brokers (Pvt) Ltd.</t>
  </si>
  <si>
    <t>Eagle DVRS Insurance and Reinsurance Brokers (Private) Limited</t>
  </si>
  <si>
    <t>CEILAO Insurance Brokers (Pvt) Ltd</t>
  </si>
  <si>
    <t>Berkly Insurance Brokers (Pvt) Ltd</t>
  </si>
  <si>
    <t>Smart Protect Plus Insurance Brokers (Pvt) Ltd.</t>
  </si>
  <si>
    <t>D S Insurance Brokers (Pvt) Ltd.</t>
  </si>
  <si>
    <t>Notes:</t>
  </si>
  <si>
    <t>01. The table above presents the Gross Written Premium (GWP) generated through registered Insurance Brokering Companies for the preparation of the IRCSL Insurance Industry Statistics for the year ended 31st December 2024.</t>
  </si>
  <si>
    <t>Table 10.1</t>
  </si>
  <si>
    <t>Gross Written Premium Generated through Brokering Companies for the year 2023 - Local Business in only</t>
  </si>
  <si>
    <t>Equity Insurance Brokers (Pvt) Ltd</t>
  </si>
  <si>
    <t>Pflege Insurance Brokers (Pvt) Ltd</t>
  </si>
  <si>
    <t>Placid Insurance Brokers (Pvt) Ltd</t>
  </si>
  <si>
    <t>3DH  Insurance Brokers (Pvt) Ltd</t>
  </si>
  <si>
    <t>Grand Insurance Brokers (Pvt) Ltd</t>
  </si>
  <si>
    <t>Jay  Insurance Brokers and Consultants (Pte) Ltd</t>
  </si>
  <si>
    <t>Esna Insurance Brokers (Pvt) Ltd</t>
  </si>
  <si>
    <t>Eagle Insurance Brokers (Pvt) Ltd</t>
  </si>
  <si>
    <t>Aquiline  Insurance Brokers (Pvt) Ltd</t>
  </si>
  <si>
    <t>My Insurance Brokers (Pvt) Ltd</t>
  </si>
  <si>
    <t>KM Dastur Insurance Brokers (Pvt) Ltd. (Former Lak)</t>
  </si>
  <si>
    <t>Mutual Insurance Brokers (Pvt) Ltd</t>
  </si>
  <si>
    <t>Sungate Insurance Brokers (Pvt) Ltd</t>
  </si>
  <si>
    <t>Rinkoon Lanka  Insurance Brokers (Pvt) Ltd</t>
  </si>
  <si>
    <t>Ceyexxe Insurance Brokers (Pvt) Ltd</t>
  </si>
  <si>
    <t>Guardian Insurance Brokers (Pvt) Ltd</t>
  </si>
  <si>
    <t>Find My Insurance &amp; Reinsu. Brokers (Pvt) Ltd</t>
  </si>
  <si>
    <t>Penfiled Insurance Brokers (Pvt) Ltd</t>
  </si>
  <si>
    <t>Eagle DVRS Insurance &amp; Reinsu. Brokers (Pvt) Ltd</t>
  </si>
  <si>
    <t>DS  Insurance Brokers (Pvt) Ltd</t>
  </si>
  <si>
    <t>01. The table above presents the Gross Written Premium (GWP) generated through registered Insurance Brokering Companies for the preparation of the IRCSL Annual Report 2023 for the year ended 31st December 2023.
02. Aasian International Insurance Brokers data had not been included in the above table due to non submissions.</t>
  </si>
  <si>
    <t>Table  11</t>
  </si>
  <si>
    <t>Gross Written Premium Generated through Brokering Companies for the the year 2024 -  (Local, Foreign and Reinsurance Business)</t>
  </si>
  <si>
    <t>Total Business</t>
  </si>
  <si>
    <t>Table  11.1</t>
  </si>
  <si>
    <t>Gross Written Premium Generated through Brokering Companies for the the year 2023 -  (Local, Foreign and Reinsurance Business)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</si>
</sst>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_);_(* \(#,##0\);_(* &quot;-&quot;??_);_(@_)"/>
    <numFmt numFmtId="165" formatCode="_(* #,##0.0_);_(* \(#,##0.0\);_(* &quot;-&quot;??_);_(@_)"/>
    <numFmt numFmtId="166" formatCode="0.0%"/>
  </numFmts>
  <fonts count="42" x14ac:knownFonts="1">
    <font>
      <sz val="11"/>
      <color theme="1"/>
      <name val="Calibri"/>
      <family val="2"/>
      <scheme val="minor"/>
    </font>
    <font>
      <sz val="11"/>
      <color theme="1"/>
      <name val="Calibri"/>
      <family val="2"/>
      <scheme val="minor"/>
    </font>
    <font>
      <sz val="72"/>
      <color theme="1"/>
      <name val="Times New Roman"/>
      <family val="1"/>
    </font>
    <font>
      <sz val="48"/>
      <color theme="1"/>
      <name val="Times New Roman"/>
      <family val="1"/>
    </font>
    <font>
      <sz val="10"/>
      <color theme="1"/>
      <name val="Tahoma"/>
      <family val="2"/>
    </font>
    <font>
      <b/>
      <sz val="10"/>
      <color theme="0"/>
      <name val="Tahoma"/>
      <family val="2"/>
    </font>
    <font>
      <b/>
      <sz val="10"/>
      <color theme="1"/>
      <name val="Tahoma"/>
      <family val="2"/>
    </font>
    <font>
      <b/>
      <sz val="11"/>
      <color theme="1"/>
      <name val="Tahoma"/>
      <family val="2"/>
    </font>
    <font>
      <sz val="11"/>
      <color theme="1"/>
      <name val="Tahoma"/>
      <family val="2"/>
    </font>
    <font>
      <b/>
      <sz val="10"/>
      <name val="Tahoma"/>
      <family val="2"/>
    </font>
    <font>
      <sz val="10"/>
      <name val="Tahoma"/>
      <family val="2"/>
    </font>
    <font>
      <sz val="10"/>
      <name val="Arial"/>
      <family val="2"/>
    </font>
    <font>
      <sz val="10"/>
      <color rgb="FFFF0000"/>
      <name val="Tahoma"/>
      <family val="2"/>
    </font>
    <font>
      <b/>
      <sz val="11"/>
      <color theme="0"/>
      <name val="Tahoma"/>
      <family val="2"/>
    </font>
    <font>
      <sz val="10"/>
      <color rgb="FF000000"/>
      <name val="Tahoma"/>
      <family val="2"/>
    </font>
    <font>
      <b/>
      <sz val="12"/>
      <color theme="1"/>
      <name val="Calibri"/>
      <family val="2"/>
      <scheme val="minor"/>
    </font>
    <font>
      <b/>
      <sz val="10"/>
      <color rgb="FFFF0000"/>
      <name val="Tahoma"/>
      <family val="2"/>
    </font>
    <font>
      <b/>
      <sz val="10"/>
      <color rgb="FF000000"/>
      <name val="Tahoma"/>
      <family val="2"/>
    </font>
    <font>
      <sz val="9"/>
      <color theme="1"/>
      <name val="Tahoma"/>
      <family val="2"/>
    </font>
    <font>
      <b/>
      <sz val="9"/>
      <color rgb="FFFF0000"/>
      <name val="Tahoma"/>
      <family val="2"/>
    </font>
    <font>
      <b/>
      <sz val="9"/>
      <color rgb="FF000000"/>
      <name val="Tahoma"/>
      <family val="2"/>
    </font>
    <font>
      <sz val="9"/>
      <color rgb="FF000000"/>
      <name val="Tahoma"/>
      <family val="2"/>
    </font>
    <font>
      <sz val="9"/>
      <name val="Tahoma"/>
      <family val="2"/>
    </font>
    <font>
      <b/>
      <sz val="9"/>
      <color theme="1"/>
      <name val="Tahoma"/>
      <family val="2"/>
    </font>
    <font>
      <b/>
      <sz val="11"/>
      <color rgb="FFFF0000"/>
      <name val="Tahoma"/>
      <family val="2"/>
    </font>
    <font>
      <sz val="11"/>
      <color rgb="FFFF0000"/>
      <name val="Tahoma"/>
      <family val="2"/>
    </font>
    <font>
      <b/>
      <sz val="9"/>
      <name val="Tahoma"/>
      <family val="2"/>
    </font>
    <font>
      <b/>
      <sz val="9"/>
      <color theme="0"/>
      <name val="Tahoma"/>
      <family val="2"/>
    </font>
    <font>
      <b/>
      <sz val="11"/>
      <color rgb="FF000000"/>
      <name val="Tahoma"/>
      <family val="2"/>
    </font>
    <font>
      <b/>
      <sz val="12"/>
      <color theme="1"/>
      <name val="Tahoma"/>
      <family val="2"/>
    </font>
    <font>
      <sz val="12"/>
      <color theme="1"/>
      <name val="Tahoma"/>
      <family val="2"/>
    </font>
    <font>
      <b/>
      <sz val="48"/>
      <color theme="1"/>
      <name val="Tahoma"/>
      <family val="2"/>
    </font>
    <font>
      <b/>
      <sz val="65"/>
      <color theme="1"/>
      <name val="Tahoma"/>
      <family val="2"/>
    </font>
    <font>
      <b/>
      <sz val="22"/>
      <color theme="1"/>
      <name val="Tahoma"/>
      <family val="2"/>
    </font>
    <font>
      <sz val="11"/>
      <color rgb="FF000000"/>
      <name val="Tahoma"/>
      <family val="2"/>
    </font>
    <font>
      <i/>
      <sz val="9"/>
      <color rgb="FFFF0000"/>
      <name val="Tahoma"/>
      <family val="2"/>
    </font>
    <font>
      <b/>
      <i/>
      <sz val="10"/>
      <color theme="1"/>
      <name val="Tahoma"/>
      <family val="2"/>
    </font>
    <font>
      <i/>
      <sz val="10"/>
      <color theme="1"/>
      <name val="Tahoma"/>
      <family val="2"/>
    </font>
    <font>
      <b/>
      <sz val="11"/>
      <name val="Tahoma"/>
      <family val="2"/>
    </font>
    <font>
      <u/>
      <sz val="11"/>
      <color theme="10"/>
      <name val="Calibri"/>
      <family val="2"/>
      <scheme val="minor"/>
    </font>
    <font>
      <sz val="11"/>
      <color rgb="FF002060"/>
      <name val="Calibri"/>
      <family val="2"/>
      <scheme val="minor"/>
    </font>
    <font>
      <i/>
      <sz val="10"/>
      <name val="Tahoma"/>
      <family val="2"/>
    </font>
  </fonts>
  <fills count="15">
    <fill>
      <patternFill patternType="none"/>
    </fill>
    <fill>
      <patternFill patternType="gray125"/>
    </fill>
    <fill>
      <patternFill patternType="solid">
        <fgColor theme="6" tint="0.7999816888943144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4" tint="-0.249977111117893"/>
        <bgColor rgb="FF000000"/>
      </patternFill>
    </fill>
    <fill>
      <patternFill patternType="solid">
        <fgColor theme="6" tint="0.79998168889431442"/>
        <bgColor rgb="FF000000"/>
      </patternFill>
    </fill>
    <fill>
      <patternFill patternType="solid">
        <fgColor theme="5" tint="0.59999389629810485"/>
        <bgColor rgb="FF000000"/>
      </patternFill>
    </fill>
    <fill>
      <patternFill patternType="solid">
        <fgColor theme="5" tint="0.39997558519241921"/>
        <bgColor rgb="FF000000"/>
      </patternFill>
    </fill>
    <fill>
      <patternFill patternType="solid">
        <fgColor theme="5" tint="0.39997558519241921"/>
        <bgColor indexed="64"/>
      </patternFill>
    </fill>
    <fill>
      <patternFill patternType="solid">
        <fgColor theme="5" tint="0.79998168889431442"/>
        <bgColor rgb="FF000000"/>
      </patternFill>
    </fill>
    <fill>
      <patternFill patternType="solid">
        <fgColor theme="2" tint="-9.9978637043366805E-2"/>
        <bgColor rgb="FF000000"/>
      </patternFill>
    </fill>
    <fill>
      <patternFill patternType="solid">
        <fgColor theme="8" tint="0.39997558519241921"/>
        <bgColor rgb="FF000000"/>
      </patternFill>
    </fill>
    <fill>
      <patternFill patternType="solid">
        <fgColor theme="5" tint="0.79998168889431442"/>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style="thin">
        <color indexed="64"/>
      </left>
      <right style="thin">
        <color indexed="64"/>
      </right>
      <top style="medium">
        <color theme="0"/>
      </top>
      <bottom style="medium">
        <color theme="0"/>
      </bottom>
      <diagonal/>
    </border>
    <border>
      <left style="thin">
        <color indexed="64"/>
      </left>
      <right style="medium">
        <color theme="0"/>
      </right>
      <top style="medium">
        <color theme="0"/>
      </top>
      <bottom style="medium">
        <color theme="0"/>
      </bottom>
      <diagonal/>
    </border>
    <border>
      <left style="medium">
        <color theme="0"/>
      </left>
      <right style="medium">
        <color theme="0"/>
      </right>
      <top style="thin">
        <color auto="1"/>
      </top>
      <bottom style="thin">
        <color auto="1"/>
      </bottom>
      <diagonal/>
    </border>
    <border>
      <left/>
      <right style="medium">
        <color theme="0"/>
      </right>
      <top/>
      <bottom/>
      <diagonal/>
    </border>
    <border>
      <left/>
      <right style="medium">
        <color theme="0"/>
      </right>
      <top style="medium">
        <color theme="0"/>
      </top>
      <bottom/>
      <diagonal/>
    </border>
    <border>
      <left style="medium">
        <color theme="0"/>
      </left>
      <right/>
      <top/>
      <bottom style="medium">
        <color theme="0"/>
      </bottom>
      <diagonal/>
    </border>
    <border>
      <left/>
      <right style="thin">
        <color theme="0"/>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style="medium">
        <color theme="0"/>
      </top>
      <bottom style="thin">
        <color indexed="64"/>
      </bottom>
      <diagonal/>
    </border>
    <border>
      <left style="medium">
        <color theme="0"/>
      </left>
      <right style="thin">
        <color auto="1"/>
      </right>
      <top style="medium">
        <color theme="0"/>
      </top>
      <bottom style="medium">
        <color theme="0"/>
      </bottom>
      <diagonal/>
    </border>
    <border>
      <left style="medium">
        <color theme="0"/>
      </left>
      <right/>
      <top/>
      <bottom/>
      <diagonal/>
    </border>
    <border>
      <left/>
      <right style="medium">
        <color theme="0"/>
      </right>
      <top/>
      <bottom style="medium">
        <color theme="0"/>
      </bottom>
      <diagonal/>
    </border>
    <border>
      <left/>
      <right/>
      <top/>
      <bottom style="medium">
        <color theme="0"/>
      </bottom>
      <diagonal/>
    </border>
    <border>
      <left style="medium">
        <color theme="0"/>
      </left>
      <right style="medium">
        <color theme="0"/>
      </right>
      <top style="thin">
        <color indexed="64"/>
      </top>
      <bottom/>
      <diagonal/>
    </border>
    <border>
      <left style="medium">
        <color theme="0"/>
      </left>
      <right style="medium">
        <color theme="0"/>
      </right>
      <top style="thin">
        <color theme="0"/>
      </top>
      <bottom style="medium">
        <color theme="0"/>
      </bottom>
      <diagonal/>
    </border>
    <border>
      <left style="medium">
        <color theme="0"/>
      </left>
      <right style="medium">
        <color theme="0"/>
      </right>
      <top style="thin">
        <color theme="0"/>
      </top>
      <bottom/>
      <diagonal/>
    </border>
    <border>
      <left/>
      <right/>
      <top style="thin">
        <color theme="0"/>
      </top>
      <bottom/>
      <diagonal/>
    </border>
    <border>
      <left/>
      <right style="thin">
        <color indexed="64"/>
      </right>
      <top/>
      <bottom/>
      <diagonal/>
    </border>
    <border>
      <left/>
      <right/>
      <top/>
      <bottom style="thin">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bottom/>
      <diagonal/>
    </border>
    <border>
      <left style="medium">
        <color theme="0"/>
      </left>
      <right style="medium">
        <color theme="0"/>
      </right>
      <top/>
      <bottom style="medium">
        <color theme="0"/>
      </bottom>
      <diagonal/>
    </border>
    <border>
      <left style="medium">
        <color theme="0"/>
      </left>
      <right style="medium">
        <color theme="0"/>
      </right>
      <top/>
      <bottom style="thin">
        <color theme="0"/>
      </bottom>
      <diagonal/>
    </border>
    <border>
      <left/>
      <right/>
      <top/>
      <bottom style="thin">
        <color theme="0"/>
      </bottom>
      <diagonal/>
    </border>
    <border>
      <left/>
      <right style="medium">
        <color theme="0"/>
      </right>
      <top/>
      <bottom style="thin">
        <color theme="0"/>
      </bottom>
      <diagonal/>
    </border>
    <border>
      <left style="medium">
        <color theme="0"/>
      </left>
      <right style="medium">
        <color theme="0"/>
      </right>
      <top style="thin">
        <color theme="0"/>
      </top>
      <bottom style="thin">
        <color theme="0"/>
      </bottom>
      <diagonal/>
    </border>
    <border>
      <left/>
      <right/>
      <top style="thin">
        <color theme="0"/>
      </top>
      <bottom style="thin">
        <color theme="0"/>
      </bottom>
      <diagonal/>
    </border>
    <border>
      <left/>
      <right style="medium">
        <color theme="0"/>
      </right>
      <top style="thin">
        <color theme="0"/>
      </top>
      <bottom style="thin">
        <color theme="0"/>
      </bottom>
      <diagonal/>
    </border>
    <border>
      <left/>
      <right/>
      <top/>
      <bottom style="thin">
        <color theme="1"/>
      </bottom>
      <diagonal/>
    </border>
    <border>
      <left style="medium">
        <color theme="0"/>
      </left>
      <right style="medium">
        <color theme="0"/>
      </right>
      <top/>
      <bottom style="medium">
        <color indexed="64"/>
      </bottom>
      <diagonal/>
    </border>
    <border>
      <left style="thin">
        <color indexed="64"/>
      </left>
      <right style="thin">
        <color indexed="64"/>
      </right>
      <top style="thin">
        <color indexed="64"/>
      </top>
      <bottom style="medium">
        <color indexed="64"/>
      </bottom>
      <diagonal/>
    </border>
    <border>
      <left/>
      <right style="thin">
        <color theme="0"/>
      </right>
      <top/>
      <bottom style="medium">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theme="0"/>
      </left>
      <right/>
      <top style="thin">
        <color theme="0"/>
      </top>
      <bottom/>
      <diagonal/>
    </border>
    <border>
      <left/>
      <right style="medium">
        <color theme="0"/>
      </right>
      <top style="thin">
        <color theme="0"/>
      </top>
      <bottom/>
      <diagonal/>
    </border>
  </borders>
  <cellStyleXfs count="11">
    <xf numFmtId="0" fontId="0" fillId="0" borderId="0"/>
    <xf numFmtId="43" fontId="1" fillId="0" borderId="0" applyFont="0" applyFill="0" applyBorder="0" applyAlignment="0" applyProtection="0"/>
    <xf numFmtId="9"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0" fontId="39" fillId="0" borderId="0" applyNumberFormat="0" applyFill="0" applyBorder="0" applyAlignment="0" applyProtection="0"/>
    <xf numFmtId="43" fontId="11" fillId="0" borderId="0" applyFont="0" applyFill="0" applyBorder="0" applyAlignment="0" applyProtection="0"/>
  </cellStyleXfs>
  <cellXfs count="364">
    <xf numFmtId="0" fontId="0" fillId="0" borderId="0" xfId="0"/>
    <xf numFmtId="0" fontId="0" fillId="0" borderId="5" xfId="0" applyBorder="1"/>
    <xf numFmtId="0" fontId="4" fillId="0" borderId="0" xfId="0" applyFont="1"/>
    <xf numFmtId="0" fontId="2" fillId="0" borderId="4" xfId="0" applyFont="1" applyBorder="1" applyAlignment="1">
      <alignment vertical="center" wrapText="1"/>
    </xf>
    <xf numFmtId="0" fontId="2" fillId="0" borderId="0" xfId="0" applyFont="1" applyAlignment="1">
      <alignment vertical="center" wrapText="1"/>
    </xf>
    <xf numFmtId="0" fontId="3" fillId="0" borderId="6" xfId="0" applyFont="1" applyBorder="1" applyAlignment="1">
      <alignment vertical="center"/>
    </xf>
    <xf numFmtId="0" fontId="3" fillId="0" borderId="7" xfId="0" applyFont="1" applyBorder="1" applyAlignment="1">
      <alignment vertical="center"/>
    </xf>
    <xf numFmtId="0" fontId="0" fillId="0" borderId="7" xfId="0" applyBorder="1"/>
    <xf numFmtId="0" fontId="0" fillId="0" borderId="8" xfId="0" applyBorder="1"/>
    <xf numFmtId="0" fontId="15" fillId="5" borderId="20" xfId="0" applyFont="1" applyFill="1" applyBorder="1" applyAlignment="1">
      <alignment horizontal="center"/>
    </xf>
    <xf numFmtId="0" fontId="16" fillId="0" borderId="0" xfId="0" applyFont="1"/>
    <xf numFmtId="164" fontId="4" fillId="0" borderId="0" xfId="1" applyNumberFormat="1" applyFont="1"/>
    <xf numFmtId="0" fontId="6" fillId="0" borderId="0" xfId="0" applyFont="1"/>
    <xf numFmtId="164" fontId="12" fillId="0" borderId="0" xfId="1" applyNumberFormat="1" applyFont="1"/>
    <xf numFmtId="0" fontId="12" fillId="0" borderId="0" xfId="0" applyFont="1"/>
    <xf numFmtId="0" fontId="4" fillId="0" borderId="0" xfId="0" applyFont="1" applyAlignment="1">
      <alignment horizontal="center"/>
    </xf>
    <xf numFmtId="0" fontId="18" fillId="0" borderId="0" xfId="0" applyFont="1" applyAlignment="1">
      <alignment horizontal="center"/>
    </xf>
    <xf numFmtId="0" fontId="18" fillId="0" borderId="0" xfId="0" applyFont="1"/>
    <xf numFmtId="0" fontId="24" fillId="0" borderId="0" xfId="0" applyFont="1"/>
    <xf numFmtId="0" fontId="8" fillId="0" borderId="0" xfId="0" applyFont="1"/>
    <xf numFmtId="0" fontId="7" fillId="0" borderId="0" xfId="0" applyFont="1"/>
    <xf numFmtId="0" fontId="25" fillId="0" borderId="0" xfId="0" applyFont="1"/>
    <xf numFmtId="10" fontId="25" fillId="0" borderId="0" xfId="2" applyNumberFormat="1" applyFont="1"/>
    <xf numFmtId="9" fontId="25" fillId="0" borderId="0" xfId="2" applyFont="1"/>
    <xf numFmtId="164" fontId="8" fillId="0" borderId="0" xfId="1" applyNumberFormat="1" applyFont="1"/>
    <xf numFmtId="43" fontId="8" fillId="0" borderId="0" xfId="0" applyNumberFormat="1" applyFont="1"/>
    <xf numFmtId="3" fontId="8" fillId="0" borderId="0" xfId="0" applyNumberFormat="1" applyFont="1"/>
    <xf numFmtId="43" fontId="8" fillId="0" borderId="0" xfId="1" applyFont="1"/>
    <xf numFmtId="0" fontId="5" fillId="6" borderId="10" xfId="0" applyFont="1" applyFill="1" applyBorder="1" applyAlignment="1">
      <alignment horizontal="center" vertical="center" wrapText="1"/>
    </xf>
    <xf numFmtId="164" fontId="4" fillId="2" borderId="0" xfId="1" applyNumberFormat="1" applyFont="1" applyFill="1" applyBorder="1" applyAlignment="1">
      <alignment vertical="center"/>
    </xf>
    <xf numFmtId="1" fontId="4" fillId="2" borderId="20" xfId="0" applyNumberFormat="1" applyFont="1" applyFill="1" applyBorder="1" applyAlignment="1">
      <alignment horizontal="left" vertical="center"/>
    </xf>
    <xf numFmtId="0" fontId="13" fillId="3" borderId="11" xfId="8" applyFont="1" applyFill="1" applyBorder="1" applyAlignment="1">
      <alignment horizontal="center" vertical="center" wrapText="1"/>
    </xf>
    <xf numFmtId="0" fontId="13" fillId="3" borderId="28" xfId="8" applyFont="1" applyFill="1" applyBorder="1" applyAlignment="1">
      <alignment horizontal="center" vertical="center" wrapText="1"/>
    </xf>
    <xf numFmtId="0" fontId="13" fillId="3" borderId="29" xfId="8" applyFont="1" applyFill="1" applyBorder="1" applyAlignment="1">
      <alignment horizontal="center" vertical="center" wrapText="1"/>
    </xf>
    <xf numFmtId="164" fontId="4" fillId="4" borderId="0" xfId="1" applyNumberFormat="1" applyFont="1" applyFill="1" applyBorder="1"/>
    <xf numFmtId="0" fontId="4" fillId="4" borderId="30" xfId="0" applyFont="1" applyFill="1" applyBorder="1"/>
    <xf numFmtId="164" fontId="4" fillId="4" borderId="30" xfId="1" applyNumberFormat="1" applyFont="1" applyFill="1" applyBorder="1"/>
    <xf numFmtId="164" fontId="4" fillId="2" borderId="0" xfId="1" applyNumberFormat="1" applyFont="1" applyFill="1" applyBorder="1"/>
    <xf numFmtId="0" fontId="19" fillId="0" borderId="0" xfId="0" applyFont="1" applyAlignment="1">
      <alignment vertical="top"/>
    </xf>
    <xf numFmtId="0" fontId="23" fillId="0" borderId="0" xfId="0" applyFont="1" applyAlignment="1">
      <alignment vertical="top"/>
    </xf>
    <xf numFmtId="164" fontId="18" fillId="0" borderId="0" xfId="1" applyNumberFormat="1" applyFont="1"/>
    <xf numFmtId="0" fontId="27" fillId="6" borderId="10" xfId="0" applyFont="1" applyFill="1" applyBorder="1" applyAlignment="1">
      <alignment horizontal="center" vertical="center" wrapText="1"/>
    </xf>
    <xf numFmtId="0" fontId="27" fillId="6" borderId="33" xfId="0" applyFont="1" applyFill="1" applyBorder="1" applyAlignment="1">
      <alignment horizontal="center" vertical="center" wrapText="1"/>
    </xf>
    <xf numFmtId="0" fontId="23" fillId="0" borderId="0" xfId="0" applyFont="1"/>
    <xf numFmtId="0" fontId="20" fillId="0" borderId="0" xfId="0" applyFont="1" applyAlignment="1">
      <alignment horizontal="center"/>
    </xf>
    <xf numFmtId="0" fontId="20" fillId="0" borderId="0" xfId="0" applyFont="1" applyAlignment="1">
      <alignment vertical="top" wrapText="1"/>
    </xf>
    <xf numFmtId="164" fontId="26" fillId="0" borderId="0" xfId="1" applyNumberFormat="1" applyFont="1" applyFill="1" applyBorder="1" applyAlignment="1">
      <alignment horizontal="right" vertical="center"/>
    </xf>
    <xf numFmtId="10" fontId="26" fillId="0" borderId="0" xfId="0" applyNumberFormat="1" applyFont="1" applyAlignment="1">
      <alignment horizontal="right" vertical="center"/>
    </xf>
    <xf numFmtId="164" fontId="26" fillId="0" borderId="0" xfId="1" applyNumberFormat="1" applyFont="1" applyFill="1" applyBorder="1"/>
    <xf numFmtId="10" fontId="20" fillId="0" borderId="0" xfId="0" applyNumberFormat="1" applyFont="1"/>
    <xf numFmtId="164" fontId="26" fillId="0" borderId="0" xfId="1" applyNumberFormat="1" applyFont="1" applyFill="1" applyBorder="1" applyAlignment="1">
      <alignment vertical="center"/>
    </xf>
    <xf numFmtId="10" fontId="4" fillId="0" borderId="0" xfId="2" applyNumberFormat="1" applyFont="1"/>
    <xf numFmtId="10" fontId="4" fillId="0" borderId="0" xfId="2" applyNumberFormat="1" applyFont="1" applyAlignment="1">
      <alignment horizontal="center"/>
    </xf>
    <xf numFmtId="0" fontId="4" fillId="2" borderId="17" xfId="0" applyFont="1" applyFill="1" applyBorder="1" applyAlignment="1">
      <alignment horizontal="left" vertical="center" wrapText="1"/>
    </xf>
    <xf numFmtId="164" fontId="8" fillId="2" borderId="0" xfId="1" applyNumberFormat="1" applyFont="1" applyFill="1" applyBorder="1" applyAlignment="1">
      <alignment vertical="center"/>
    </xf>
    <xf numFmtId="0" fontId="24" fillId="0" borderId="0" xfId="0" applyFont="1" applyAlignment="1">
      <alignment vertical="center"/>
    </xf>
    <xf numFmtId="0" fontId="7" fillId="0" borderId="0" xfId="0" applyFont="1" applyAlignment="1">
      <alignment vertical="center"/>
    </xf>
    <xf numFmtId="0" fontId="25" fillId="0" borderId="0" xfId="0" applyFont="1" applyAlignment="1">
      <alignment vertical="center"/>
    </xf>
    <xf numFmtId="10" fontId="25" fillId="0" borderId="0" xfId="2" applyNumberFormat="1" applyFont="1" applyAlignment="1">
      <alignment vertical="center"/>
    </xf>
    <xf numFmtId="0" fontId="8" fillId="0" borderId="0" xfId="0" applyFont="1" applyAlignment="1">
      <alignment vertical="center"/>
    </xf>
    <xf numFmtId="9" fontId="25" fillId="0" borderId="0" xfId="2" applyFont="1" applyAlignment="1">
      <alignment vertical="center"/>
    </xf>
    <xf numFmtId="0" fontId="13"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4" fillId="0" borderId="0" xfId="0" applyFont="1" applyAlignment="1">
      <alignment vertical="center"/>
    </xf>
    <xf numFmtId="164" fontId="4" fillId="0" borderId="0" xfId="1" applyNumberFormat="1" applyFont="1" applyFill="1" applyBorder="1" applyAlignment="1">
      <alignment vertical="center"/>
    </xf>
    <xf numFmtId="164" fontId="4" fillId="0" borderId="0" xfId="0" applyNumberFormat="1" applyFont="1" applyAlignment="1">
      <alignment vertical="center"/>
    </xf>
    <xf numFmtId="9" fontId="4" fillId="0" borderId="0" xfId="2" applyFont="1"/>
    <xf numFmtId="9" fontId="6" fillId="0" borderId="0" xfId="2" applyFont="1" applyAlignment="1">
      <alignment horizontal="center"/>
    </xf>
    <xf numFmtId="9" fontId="6" fillId="0" borderId="0" xfId="2" applyFont="1" applyAlignment="1">
      <alignment horizontal="center" vertical="center"/>
    </xf>
    <xf numFmtId="9" fontId="6" fillId="0" borderId="0" xfId="2" applyFont="1" applyAlignment="1">
      <alignment horizontal="center" vertical="center" wrapText="1"/>
    </xf>
    <xf numFmtId="9" fontId="6" fillId="0" borderId="0" xfId="2" applyFont="1" applyFill="1" applyBorder="1" applyAlignment="1">
      <alignment horizontal="center" vertical="center" wrapText="1"/>
    </xf>
    <xf numFmtId="9" fontId="12" fillId="0" borderId="0" xfId="2" applyFont="1"/>
    <xf numFmtId="0" fontId="29" fillId="0" borderId="0" xfId="0" applyFont="1"/>
    <xf numFmtId="0" fontId="30" fillId="0" borderId="0" xfId="0" applyFont="1"/>
    <xf numFmtId="0" fontId="4" fillId="2" borderId="17" xfId="0" applyFont="1" applyFill="1" applyBorder="1" applyAlignment="1">
      <alignment vertical="center" wrapText="1"/>
    </xf>
    <xf numFmtId="0" fontId="29" fillId="0" borderId="32" xfId="0" applyFont="1" applyBorder="1"/>
    <xf numFmtId="0" fontId="6" fillId="2" borderId="17" xfId="0" applyFont="1" applyFill="1" applyBorder="1" applyAlignment="1">
      <alignment horizontal="left" vertical="center" wrapText="1"/>
    </xf>
    <xf numFmtId="164" fontId="7" fillId="2" borderId="0" xfId="1" applyNumberFormat="1" applyFont="1" applyFill="1" applyBorder="1" applyAlignment="1">
      <alignment vertical="center"/>
    </xf>
    <xf numFmtId="164" fontId="8" fillId="4" borderId="0" xfId="1" applyNumberFormat="1" applyFont="1" applyFill="1" applyBorder="1" applyAlignment="1">
      <alignment vertical="center"/>
    </xf>
    <xf numFmtId="0" fontId="8" fillId="0" borderId="0" xfId="0" applyFont="1" applyAlignment="1">
      <alignment horizontal="center"/>
    </xf>
    <xf numFmtId="0" fontId="13" fillId="3" borderId="19" xfId="0" applyFont="1" applyFill="1" applyBorder="1" applyAlignment="1">
      <alignment vertical="center"/>
    </xf>
    <xf numFmtId="0" fontId="13" fillId="3" borderId="25" xfId="0" applyFont="1" applyFill="1" applyBorder="1" applyAlignment="1">
      <alignment vertical="center"/>
    </xf>
    <xf numFmtId="0" fontId="13" fillId="3" borderId="12" xfId="0" applyFont="1" applyFill="1" applyBorder="1" applyAlignment="1">
      <alignment horizontal="center"/>
    </xf>
    <xf numFmtId="0" fontId="13" fillId="3" borderId="35" xfId="0" applyFont="1" applyFill="1" applyBorder="1" applyAlignment="1">
      <alignment horizontal="center" vertical="center"/>
    </xf>
    <xf numFmtId="0" fontId="13" fillId="3" borderId="18" xfId="0" applyFont="1" applyFill="1" applyBorder="1" applyAlignment="1">
      <alignment horizontal="center"/>
    </xf>
    <xf numFmtId="0" fontId="4" fillId="2" borderId="18" xfId="0" applyFont="1" applyFill="1" applyBorder="1" applyAlignment="1">
      <alignment horizontal="left" vertical="center" wrapText="1"/>
    </xf>
    <xf numFmtId="164" fontId="8" fillId="2" borderId="13" xfId="1" applyNumberFormat="1" applyFont="1" applyFill="1" applyBorder="1" applyAlignment="1">
      <alignment vertical="center"/>
    </xf>
    <xf numFmtId="3" fontId="8" fillId="2" borderId="13" xfId="0" applyNumberFormat="1" applyFont="1" applyFill="1" applyBorder="1" applyAlignment="1">
      <alignment vertical="center"/>
    </xf>
    <xf numFmtId="164" fontId="8" fillId="4" borderId="18" xfId="1" applyNumberFormat="1" applyFont="1" applyFill="1" applyBorder="1" applyAlignment="1">
      <alignment vertical="center"/>
    </xf>
    <xf numFmtId="164" fontId="8" fillId="4" borderId="17" xfId="1" applyNumberFormat="1" applyFont="1" applyFill="1" applyBorder="1" applyAlignment="1">
      <alignment vertical="center"/>
    </xf>
    <xf numFmtId="0" fontId="4" fillId="2" borderId="38" xfId="0" applyFont="1" applyFill="1" applyBorder="1" applyAlignment="1">
      <alignment horizontal="left" vertical="center" wrapText="1"/>
    </xf>
    <xf numFmtId="164" fontId="8" fillId="2" borderId="39" xfId="1" applyNumberFormat="1" applyFont="1" applyFill="1" applyBorder="1" applyAlignment="1">
      <alignment vertical="center"/>
    </xf>
    <xf numFmtId="3" fontId="8" fillId="2" borderId="39" xfId="0" applyNumberFormat="1" applyFont="1" applyFill="1" applyBorder="1" applyAlignment="1">
      <alignment vertical="center"/>
    </xf>
    <xf numFmtId="164" fontId="8" fillId="4" borderId="40" xfId="1" applyNumberFormat="1" applyFont="1" applyFill="1" applyBorder="1" applyAlignment="1">
      <alignment vertical="center"/>
    </xf>
    <xf numFmtId="0" fontId="6" fillId="2" borderId="38" xfId="0" applyFont="1" applyFill="1" applyBorder="1" applyAlignment="1">
      <alignment horizontal="left" vertical="center" wrapText="1"/>
    </xf>
    <xf numFmtId="3" fontId="28" fillId="7" borderId="39" xfId="0" applyNumberFormat="1" applyFont="1" applyFill="1" applyBorder="1" applyAlignment="1">
      <alignment vertical="center"/>
    </xf>
    <xf numFmtId="3" fontId="7" fillId="2" borderId="39" xfId="0" applyNumberFormat="1" applyFont="1" applyFill="1" applyBorder="1" applyAlignment="1">
      <alignment vertical="center"/>
    </xf>
    <xf numFmtId="164" fontId="7" fillId="2" borderId="39" xfId="1" applyNumberFormat="1" applyFont="1" applyFill="1" applyBorder="1" applyAlignment="1">
      <alignment vertical="center"/>
    </xf>
    <xf numFmtId="164" fontId="7" fillId="4" borderId="40" xfId="1" applyNumberFormat="1" applyFont="1" applyFill="1" applyBorder="1" applyAlignment="1">
      <alignment vertical="center"/>
    </xf>
    <xf numFmtId="0" fontId="6" fillId="2" borderId="37" xfId="0" applyFont="1" applyFill="1" applyBorder="1" applyAlignment="1">
      <alignment vertical="center"/>
    </xf>
    <xf numFmtId="43" fontId="7" fillId="2" borderId="26" xfId="1" applyFont="1" applyFill="1" applyBorder="1" applyAlignment="1">
      <alignment vertical="center"/>
    </xf>
    <xf numFmtId="165" fontId="7" fillId="2" borderId="26" xfId="1" applyNumberFormat="1" applyFont="1" applyFill="1" applyBorder="1" applyAlignment="1">
      <alignment vertical="center"/>
    </xf>
    <xf numFmtId="0" fontId="6" fillId="2" borderId="41" xfId="0" applyFont="1" applyFill="1" applyBorder="1" applyAlignment="1">
      <alignment horizontal="left" vertical="center" wrapText="1"/>
    </xf>
    <xf numFmtId="164" fontId="7" fillId="2" borderId="42" xfId="1" applyNumberFormat="1" applyFont="1" applyFill="1" applyBorder="1" applyAlignment="1">
      <alignment vertical="center"/>
    </xf>
    <xf numFmtId="164" fontId="7" fillId="4" borderId="43" xfId="1" applyNumberFormat="1" applyFont="1" applyFill="1" applyBorder="1" applyAlignment="1">
      <alignment vertical="center"/>
    </xf>
    <xf numFmtId="0" fontId="6" fillId="2" borderId="38" xfId="0" applyFont="1" applyFill="1" applyBorder="1" applyAlignment="1">
      <alignment vertical="center" wrapText="1"/>
    </xf>
    <xf numFmtId="3" fontId="7" fillId="4" borderId="39" xfId="0" applyNumberFormat="1" applyFont="1" applyFill="1" applyBorder="1" applyAlignment="1">
      <alignment vertical="center"/>
    </xf>
    <xf numFmtId="0" fontId="34" fillId="14" borderId="39" xfId="0" applyFont="1" applyFill="1" applyBorder="1" applyAlignment="1">
      <alignment horizontal="center" vertical="center"/>
    </xf>
    <xf numFmtId="0" fontId="34" fillId="2" borderId="42" xfId="0" applyFont="1" applyFill="1" applyBorder="1" applyAlignment="1">
      <alignment horizontal="center" vertical="center"/>
    </xf>
    <xf numFmtId="0" fontId="34" fillId="14" borderId="42" xfId="0" applyFont="1" applyFill="1" applyBorder="1" applyAlignment="1">
      <alignment horizontal="center" vertical="center"/>
    </xf>
    <xf numFmtId="0" fontId="34" fillId="2" borderId="0" xfId="0" applyFont="1" applyFill="1" applyAlignment="1">
      <alignment horizontal="center" vertical="center"/>
    </xf>
    <xf numFmtId="0" fontId="0" fillId="14" borderId="0" xfId="0" applyFill="1"/>
    <xf numFmtId="0" fontId="34" fillId="14" borderId="0" xfId="0" applyFont="1" applyFill="1" applyAlignment="1">
      <alignment vertical="top"/>
    </xf>
    <xf numFmtId="0" fontId="19" fillId="0" borderId="0" xfId="0" applyFont="1"/>
    <xf numFmtId="164" fontId="18" fillId="0" borderId="0" xfId="1" applyNumberFormat="1" applyFont="1" applyAlignment="1">
      <alignment horizontal="center"/>
    </xf>
    <xf numFmtId="164" fontId="35" fillId="0" borderId="0" xfId="1" applyNumberFormat="1" applyFont="1"/>
    <xf numFmtId="0" fontId="18" fillId="0" borderId="10" xfId="0" applyFont="1" applyBorder="1"/>
    <xf numFmtId="0" fontId="15" fillId="5" borderId="0" xfId="0" applyFont="1" applyFill="1" applyAlignment="1">
      <alignment horizontal="center"/>
    </xf>
    <xf numFmtId="0" fontId="37" fillId="0" borderId="0" xfId="0" applyFont="1" applyAlignment="1">
      <alignment horizontal="left" vertical="top" wrapText="1"/>
    </xf>
    <xf numFmtId="0" fontId="38" fillId="0" borderId="0" xfId="0" applyFont="1" applyAlignment="1">
      <alignment horizontal="left" vertical="center"/>
    </xf>
    <xf numFmtId="164" fontId="38" fillId="0" borderId="0" xfId="1" applyNumberFormat="1" applyFont="1" applyFill="1" applyBorder="1" applyAlignment="1">
      <alignment horizontal="right" vertical="center"/>
    </xf>
    <xf numFmtId="10" fontId="38" fillId="0" borderId="0" xfId="0" applyNumberFormat="1" applyFont="1" applyAlignment="1">
      <alignment horizontal="right" vertical="center"/>
    </xf>
    <xf numFmtId="0" fontId="7" fillId="0" borderId="32" xfId="0" applyFont="1" applyBorder="1"/>
    <xf numFmtId="0" fontId="8" fillId="0" borderId="32" xfId="0" applyFont="1" applyBorder="1"/>
    <xf numFmtId="0" fontId="18" fillId="0" borderId="32" xfId="0" applyFont="1" applyBorder="1"/>
    <xf numFmtId="164" fontId="18" fillId="0" borderId="32" xfId="1" applyNumberFormat="1" applyFont="1" applyBorder="1"/>
    <xf numFmtId="164" fontId="26" fillId="0" borderId="32" xfId="1" applyNumberFormat="1" applyFont="1" applyFill="1" applyBorder="1"/>
    <xf numFmtId="10" fontId="20" fillId="0" borderId="32" xfId="0" applyNumberFormat="1" applyFont="1" applyBorder="1"/>
    <xf numFmtId="3" fontId="8" fillId="2" borderId="0" xfId="0" applyNumberFormat="1" applyFont="1" applyFill="1" applyAlignment="1">
      <alignment vertical="center"/>
    </xf>
    <xf numFmtId="3" fontId="7" fillId="2" borderId="0" xfId="0" applyNumberFormat="1" applyFont="1" applyFill="1" applyAlignment="1">
      <alignment vertical="center"/>
    </xf>
    <xf numFmtId="1" fontId="4" fillId="4" borderId="47" xfId="0" applyNumberFormat="1" applyFont="1" applyFill="1" applyBorder="1" applyAlignment="1">
      <alignment horizontal="left" vertical="center"/>
    </xf>
    <xf numFmtId="164" fontId="4" fillId="4" borderId="7" xfId="1" applyNumberFormat="1" applyFont="1" applyFill="1" applyBorder="1" applyAlignment="1">
      <alignment vertical="center"/>
    </xf>
    <xf numFmtId="0" fontId="4" fillId="4" borderId="0" xfId="0" applyFont="1" applyFill="1"/>
    <xf numFmtId="0" fontId="4" fillId="4" borderId="7" xfId="0" applyFont="1" applyFill="1" applyBorder="1"/>
    <xf numFmtId="165" fontId="4" fillId="4" borderId="7" xfId="1" applyNumberFormat="1" applyFont="1" applyFill="1" applyBorder="1" applyAlignment="1">
      <alignment horizontal="right"/>
    </xf>
    <xf numFmtId="0" fontId="4" fillId="2" borderId="0" xfId="0" applyFont="1" applyFill="1"/>
    <xf numFmtId="0" fontId="4" fillId="2" borderId="7" xfId="0" applyFont="1" applyFill="1" applyBorder="1"/>
    <xf numFmtId="0" fontId="4" fillId="2" borderId="0" xfId="0" applyFont="1" applyFill="1" applyAlignment="1">
      <alignment horizontal="left" vertical="center"/>
    </xf>
    <xf numFmtId="164" fontId="4" fillId="2" borderId="0" xfId="0" applyNumberFormat="1" applyFont="1" applyFill="1" applyAlignment="1">
      <alignment vertical="center"/>
    </xf>
    <xf numFmtId="0" fontId="4" fillId="4" borderId="7" xfId="0" applyFont="1" applyFill="1" applyBorder="1" applyAlignment="1">
      <alignment horizontal="left" vertical="center"/>
    </xf>
    <xf numFmtId="164" fontId="4" fillId="4" borderId="7" xfId="0" applyNumberFormat="1" applyFont="1" applyFill="1" applyBorder="1" applyAlignment="1">
      <alignment vertical="center"/>
    </xf>
    <xf numFmtId="164" fontId="27" fillId="6" borderId="11" xfId="1" applyNumberFormat="1" applyFont="1" applyFill="1" applyBorder="1" applyAlignment="1">
      <alignment horizontal="center" vertical="center" wrapText="1"/>
    </xf>
    <xf numFmtId="0" fontId="6" fillId="2" borderId="48" xfId="0" applyFont="1" applyFill="1" applyBorder="1" applyAlignment="1">
      <alignment vertical="center" wrapText="1"/>
    </xf>
    <xf numFmtId="0" fontId="5" fillId="6" borderId="11" xfId="0" applyFont="1" applyFill="1" applyBorder="1" applyAlignment="1">
      <alignment horizontal="center" vertical="center" wrapText="1"/>
    </xf>
    <xf numFmtId="164" fontId="22" fillId="11" borderId="48" xfId="1" applyNumberFormat="1" applyFont="1" applyFill="1" applyBorder="1" applyAlignment="1">
      <alignment horizontal="right" vertical="center"/>
    </xf>
    <xf numFmtId="166" fontId="22" fillId="11" borderId="48" xfId="0" applyNumberFormat="1" applyFont="1" applyFill="1" applyBorder="1" applyAlignment="1">
      <alignment horizontal="right" vertical="center"/>
    </xf>
    <xf numFmtId="164" fontId="22" fillId="8" borderId="48" xfId="1" applyNumberFormat="1" applyFont="1" applyFill="1" applyBorder="1" applyAlignment="1">
      <alignment horizontal="right" vertical="center"/>
    </xf>
    <xf numFmtId="166" fontId="22" fillId="8" borderId="48" xfId="0" applyNumberFormat="1" applyFont="1" applyFill="1" applyBorder="1" applyAlignment="1">
      <alignment horizontal="right" vertical="center"/>
    </xf>
    <xf numFmtId="164" fontId="22" fillId="12" borderId="48" xfId="1" applyNumberFormat="1" applyFont="1" applyFill="1" applyBorder="1" applyAlignment="1">
      <alignment horizontal="right" vertical="center"/>
    </xf>
    <xf numFmtId="0" fontId="20" fillId="7" borderId="48" xfId="0" applyFont="1" applyFill="1" applyBorder="1" applyAlignment="1">
      <alignment horizontal="center"/>
    </xf>
    <xf numFmtId="0" fontId="20" fillId="7" borderId="48" xfId="0" applyFont="1" applyFill="1" applyBorder="1" applyAlignment="1">
      <alignment vertical="top" wrapText="1"/>
    </xf>
    <xf numFmtId="164" fontId="26" fillId="11" borderId="48" xfId="1" applyNumberFormat="1" applyFont="1" applyFill="1" applyBorder="1" applyAlignment="1">
      <alignment horizontal="right" vertical="center"/>
    </xf>
    <xf numFmtId="166" fontId="26" fillId="11" borderId="48" xfId="0" applyNumberFormat="1" applyFont="1" applyFill="1" applyBorder="1" applyAlignment="1">
      <alignment horizontal="right" vertical="center"/>
    </xf>
    <xf numFmtId="164" fontId="26" fillId="8" borderId="48" xfId="1" applyNumberFormat="1" applyFont="1" applyFill="1" applyBorder="1" applyAlignment="1">
      <alignment horizontal="right" vertical="center"/>
    </xf>
    <xf numFmtId="166" fontId="26" fillId="8" borderId="48" xfId="0" applyNumberFormat="1" applyFont="1" applyFill="1" applyBorder="1" applyAlignment="1">
      <alignment horizontal="right" vertical="center"/>
    </xf>
    <xf numFmtId="164" fontId="26" fillId="12" borderId="48" xfId="1" applyNumberFormat="1" applyFont="1" applyFill="1" applyBorder="1" applyAlignment="1">
      <alignment horizontal="right" vertical="center"/>
    </xf>
    <xf numFmtId="164" fontId="26" fillId="13" borderId="48" xfId="1" applyNumberFormat="1" applyFont="1" applyFill="1" applyBorder="1"/>
    <xf numFmtId="166" fontId="20" fillId="13" borderId="48" xfId="0" applyNumberFormat="1" applyFont="1" applyFill="1" applyBorder="1"/>
    <xf numFmtId="0" fontId="27" fillId="6" borderId="11" xfId="0" applyFont="1" applyFill="1" applyBorder="1" applyAlignment="1">
      <alignment horizontal="center" vertical="center" wrapText="1"/>
    </xf>
    <xf numFmtId="164" fontId="27" fillId="6" borderId="0" xfId="1" applyNumberFormat="1" applyFont="1" applyFill="1" applyBorder="1" applyAlignment="1">
      <alignment horizontal="center" vertical="center" wrapText="1"/>
    </xf>
    <xf numFmtId="0" fontId="21" fillId="7" borderId="48" xfId="0" applyFont="1" applyFill="1" applyBorder="1" applyAlignment="1">
      <alignment horizontal="center" vertical="center"/>
    </xf>
    <xf numFmtId="0" fontId="21" fillId="7" borderId="48" xfId="0" applyFont="1" applyFill="1" applyBorder="1" applyAlignment="1">
      <alignment vertical="center"/>
    </xf>
    <xf numFmtId="166" fontId="21" fillId="9" borderId="48" xfId="0" applyNumberFormat="1" applyFont="1" applyFill="1" applyBorder="1" applyAlignment="1">
      <alignment vertical="center"/>
    </xf>
    <xf numFmtId="0" fontId="21" fillId="7" borderId="48" xfId="0" applyFont="1" applyFill="1" applyBorder="1" applyAlignment="1">
      <alignment vertical="center" wrapText="1"/>
    </xf>
    <xf numFmtId="0" fontId="22" fillId="7" borderId="48" xfId="0" applyFont="1" applyFill="1" applyBorder="1" applyAlignment="1">
      <alignment vertical="center" wrapText="1"/>
    </xf>
    <xf numFmtId="0" fontId="21" fillId="7" borderId="48" xfId="0" applyFont="1" applyFill="1" applyBorder="1" applyAlignment="1">
      <alignment horizontal="left" vertical="center"/>
    </xf>
    <xf numFmtId="0" fontId="21" fillId="7" borderId="48" xfId="0" applyFont="1" applyFill="1" applyBorder="1" applyAlignment="1">
      <alignment horizontal="left" vertical="center" wrapText="1"/>
    </xf>
    <xf numFmtId="0" fontId="18" fillId="2" borderId="48" xfId="0" applyFont="1" applyFill="1" applyBorder="1" applyAlignment="1">
      <alignment horizontal="center"/>
    </xf>
    <xf numFmtId="3" fontId="23" fillId="4" borderId="48" xfId="0" applyNumberFormat="1" applyFont="1" applyFill="1" applyBorder="1"/>
    <xf numFmtId="166" fontId="23" fillId="4" borderId="48" xfId="2" applyNumberFormat="1" applyFont="1" applyFill="1" applyBorder="1"/>
    <xf numFmtId="166" fontId="23" fillId="10" borderId="48" xfId="2" applyNumberFormat="1" applyFont="1" applyFill="1" applyBorder="1"/>
    <xf numFmtId="0" fontId="23" fillId="2" borderId="48" xfId="0" applyFont="1" applyFill="1" applyBorder="1" applyAlignment="1">
      <alignment horizontal="center"/>
    </xf>
    <xf numFmtId="3" fontId="26" fillId="8" borderId="48" xfId="0" applyNumberFormat="1" applyFont="1" applyFill="1" applyBorder="1" applyAlignment="1">
      <alignment horizontal="right" vertical="center"/>
    </xf>
    <xf numFmtId="166" fontId="26" fillId="8" borderId="48" xfId="2" applyNumberFormat="1" applyFont="1" applyFill="1" applyBorder="1" applyAlignment="1">
      <alignment horizontal="right" vertical="center"/>
    </xf>
    <xf numFmtId="3" fontId="26" fillId="13" borderId="48" xfId="0" applyNumberFormat="1" applyFont="1" applyFill="1" applyBorder="1"/>
    <xf numFmtId="164" fontId="22" fillId="8" borderId="48" xfId="1" applyNumberFormat="1" applyFont="1" applyFill="1" applyBorder="1" applyAlignment="1">
      <alignment vertical="center"/>
    </xf>
    <xf numFmtId="164" fontId="22" fillId="9" borderId="48" xfId="1" applyNumberFormat="1" applyFont="1" applyFill="1" applyBorder="1" applyAlignment="1">
      <alignment horizontal="right" vertical="center"/>
    </xf>
    <xf numFmtId="164" fontId="21" fillId="9" borderId="48" xfId="1" applyNumberFormat="1" applyFont="1" applyFill="1" applyBorder="1" applyAlignment="1">
      <alignment horizontal="right" vertical="center"/>
    </xf>
    <xf numFmtId="3" fontId="23" fillId="10" borderId="48" xfId="0" applyNumberFormat="1" applyFont="1" applyFill="1" applyBorder="1" applyAlignment="1">
      <alignment horizontal="right"/>
    </xf>
    <xf numFmtId="164" fontId="22" fillId="13" borderId="48" xfId="1" applyNumberFormat="1" applyFont="1" applyFill="1" applyBorder="1" applyAlignment="1">
      <alignment vertical="center"/>
    </xf>
    <xf numFmtId="166" fontId="21" fillId="13" borderId="48" xfId="0" applyNumberFormat="1" applyFont="1" applyFill="1" applyBorder="1" applyAlignment="1">
      <alignment vertical="center"/>
    </xf>
    <xf numFmtId="0" fontId="18" fillId="0" borderId="0" xfId="0" applyFont="1" applyAlignment="1">
      <alignment vertical="center"/>
    </xf>
    <xf numFmtId="164" fontId="18" fillId="0" borderId="0" xfId="0" applyNumberFormat="1" applyFont="1" applyAlignment="1">
      <alignment vertical="center"/>
    </xf>
    <xf numFmtId="3" fontId="18" fillId="0" borderId="0" xfId="0" applyNumberFormat="1" applyFont="1" applyAlignment="1">
      <alignment vertical="center"/>
    </xf>
    <xf numFmtId="0" fontId="14" fillId="7" borderId="48" xfId="0" applyFont="1" applyFill="1" applyBorder="1" applyAlignment="1">
      <alignment horizontal="center" vertical="center"/>
    </xf>
    <xf numFmtId="0" fontId="14" fillId="7" borderId="48" xfId="0" applyFont="1" applyFill="1" applyBorder="1" applyAlignment="1">
      <alignment vertical="center" wrapText="1"/>
    </xf>
    <xf numFmtId="164" fontId="10" fillId="11" borderId="48" xfId="1" applyNumberFormat="1" applyFont="1" applyFill="1" applyBorder="1" applyAlignment="1">
      <alignment horizontal="right" vertical="center"/>
    </xf>
    <xf numFmtId="166" fontId="10" fillId="11" borderId="48" xfId="0" applyNumberFormat="1" applyFont="1" applyFill="1" applyBorder="1" applyAlignment="1">
      <alignment horizontal="right" vertical="center"/>
    </xf>
    <xf numFmtId="164" fontId="10" fillId="8" borderId="48" xfId="1" applyNumberFormat="1" applyFont="1" applyFill="1" applyBorder="1" applyAlignment="1">
      <alignment horizontal="right" vertical="center"/>
    </xf>
    <xf numFmtId="166" fontId="10" fillId="8" borderId="48" xfId="0" applyNumberFormat="1" applyFont="1" applyFill="1" applyBorder="1" applyAlignment="1">
      <alignment horizontal="right" vertical="center"/>
    </xf>
    <xf numFmtId="164" fontId="10" fillId="12" borderId="48" xfId="1" applyNumberFormat="1" applyFont="1" applyFill="1" applyBorder="1" applyAlignment="1">
      <alignment horizontal="right" vertical="center"/>
    </xf>
    <xf numFmtId="164" fontId="10" fillId="13" borderId="48" xfId="1" applyNumberFormat="1" applyFont="1" applyFill="1" applyBorder="1" applyAlignment="1">
      <alignment vertical="center"/>
    </xf>
    <xf numFmtId="166" fontId="14" fillId="13" borderId="48" xfId="0" applyNumberFormat="1" applyFont="1" applyFill="1" applyBorder="1" applyAlignment="1">
      <alignment vertical="center"/>
    </xf>
    <xf numFmtId="3" fontId="4" fillId="0" borderId="0" xfId="0" applyNumberFormat="1" applyFont="1" applyAlignment="1">
      <alignment vertical="center"/>
    </xf>
    <xf numFmtId="164" fontId="9" fillId="11" borderId="48" xfId="1" applyNumberFormat="1" applyFont="1" applyFill="1" applyBorder="1" applyAlignment="1">
      <alignment horizontal="right" vertical="center"/>
    </xf>
    <xf numFmtId="166" fontId="9" fillId="11" borderId="48" xfId="0" applyNumberFormat="1" applyFont="1" applyFill="1" applyBorder="1" applyAlignment="1">
      <alignment horizontal="right" vertical="center"/>
    </xf>
    <xf numFmtId="164" fontId="9" fillId="8" borderId="48" xfId="1" applyNumberFormat="1" applyFont="1" applyFill="1" applyBorder="1" applyAlignment="1">
      <alignment horizontal="right" vertical="center"/>
    </xf>
    <xf numFmtId="166" fontId="9" fillId="8" borderId="48" xfId="0" applyNumberFormat="1" applyFont="1" applyFill="1" applyBorder="1" applyAlignment="1">
      <alignment horizontal="right" vertical="center"/>
    </xf>
    <xf numFmtId="164" fontId="9" fillId="12" borderId="48" xfId="1" applyNumberFormat="1" applyFont="1" applyFill="1" applyBorder="1" applyAlignment="1">
      <alignment horizontal="right" vertical="center"/>
    </xf>
    <xf numFmtId="0" fontId="17" fillId="7" borderId="48" xfId="0" applyFont="1" applyFill="1" applyBorder="1" applyAlignment="1">
      <alignment horizontal="center" vertical="center"/>
    </xf>
    <xf numFmtId="0" fontId="17" fillId="7" borderId="48" xfId="0" applyFont="1" applyFill="1" applyBorder="1" applyAlignment="1">
      <alignment vertical="center" wrapText="1"/>
    </xf>
    <xf numFmtId="164" fontId="9" fillId="13" borderId="48" xfId="1" applyNumberFormat="1" applyFont="1" applyFill="1" applyBorder="1" applyAlignment="1">
      <alignment vertical="center"/>
    </xf>
    <xf numFmtId="166" fontId="17" fillId="13" borderId="48" xfId="0" applyNumberFormat="1" applyFont="1" applyFill="1" applyBorder="1" applyAlignment="1">
      <alignment vertical="center"/>
    </xf>
    <xf numFmtId="164" fontId="5" fillId="6" borderId="11" xfId="1" applyNumberFormat="1" applyFont="1" applyFill="1" applyBorder="1" applyAlignment="1">
      <alignment horizontal="center" vertical="center" wrapText="1"/>
    </xf>
    <xf numFmtId="0" fontId="5" fillId="6" borderId="33" xfId="0" applyFont="1" applyFill="1" applyBorder="1" applyAlignment="1">
      <alignment horizontal="center" vertical="center" wrapText="1"/>
    </xf>
    <xf numFmtId="164" fontId="5" fillId="6" borderId="0" xfId="1" applyNumberFormat="1" applyFont="1" applyFill="1" applyBorder="1" applyAlignment="1">
      <alignment horizontal="center" vertical="center" wrapText="1"/>
    </xf>
    <xf numFmtId="0" fontId="4" fillId="2" borderId="48" xfId="0" applyFont="1" applyFill="1" applyBorder="1" applyAlignment="1">
      <alignment horizontal="center" vertical="center"/>
    </xf>
    <xf numFmtId="0" fontId="10" fillId="7" borderId="48" xfId="0" applyFont="1" applyFill="1" applyBorder="1" applyAlignment="1">
      <alignment vertical="center"/>
    </xf>
    <xf numFmtId="164" fontId="10" fillId="8" borderId="48" xfId="1" applyNumberFormat="1" applyFont="1" applyFill="1" applyBorder="1" applyAlignment="1">
      <alignment vertical="center"/>
    </xf>
    <xf numFmtId="166" fontId="10" fillId="8" borderId="48" xfId="0" applyNumberFormat="1" applyFont="1" applyFill="1" applyBorder="1" applyAlignment="1">
      <alignment vertical="center"/>
    </xf>
    <xf numFmtId="164" fontId="4" fillId="9" borderId="48" xfId="1" applyNumberFormat="1" applyFont="1" applyFill="1" applyBorder="1" applyAlignment="1">
      <alignment vertical="center"/>
    </xf>
    <xf numFmtId="166" fontId="14" fillId="9" borderId="48" xfId="0" applyNumberFormat="1" applyFont="1" applyFill="1" applyBorder="1" applyAlignment="1">
      <alignment vertical="center"/>
    </xf>
    <xf numFmtId="9" fontId="4" fillId="0" borderId="0" xfId="2" applyFont="1" applyAlignment="1">
      <alignment vertical="center"/>
    </xf>
    <xf numFmtId="43" fontId="4" fillId="0" borderId="0" xfId="0" applyNumberFormat="1" applyFont="1" applyAlignment="1">
      <alignment vertical="center"/>
    </xf>
    <xf numFmtId="164" fontId="10" fillId="4" borderId="48" xfId="1" applyNumberFormat="1" applyFont="1" applyFill="1" applyBorder="1" applyAlignment="1">
      <alignment vertical="center"/>
    </xf>
    <xf numFmtId="166" fontId="10" fillId="4" borderId="48" xfId="0" applyNumberFormat="1" applyFont="1" applyFill="1" applyBorder="1" applyAlignment="1">
      <alignment vertical="center"/>
    </xf>
    <xf numFmtId="164" fontId="4" fillId="10" borderId="48" xfId="1" applyNumberFormat="1" applyFont="1" applyFill="1" applyBorder="1" applyAlignment="1">
      <alignment vertical="center"/>
    </xf>
    <xf numFmtId="166" fontId="14" fillId="10" borderId="48" xfId="0" applyNumberFormat="1" applyFont="1" applyFill="1" applyBorder="1" applyAlignment="1">
      <alignment vertical="center"/>
    </xf>
    <xf numFmtId="164" fontId="14" fillId="8" borderId="48" xfId="1" applyNumberFormat="1" applyFont="1" applyFill="1" applyBorder="1" applyAlignment="1">
      <alignment vertical="center"/>
    </xf>
    <xf numFmtId="164" fontId="10" fillId="8" borderId="48" xfId="1" quotePrefix="1" applyNumberFormat="1" applyFont="1" applyFill="1" applyBorder="1" applyAlignment="1">
      <alignment vertical="center"/>
    </xf>
    <xf numFmtId="0" fontId="14" fillId="7" borderId="48" xfId="0" applyFont="1" applyFill="1" applyBorder="1" applyAlignment="1">
      <alignment vertical="center"/>
    </xf>
    <xf numFmtId="9" fontId="6" fillId="0" borderId="0" xfId="2" applyFont="1" applyFill="1" applyBorder="1" applyAlignment="1">
      <alignment vertical="center"/>
    </xf>
    <xf numFmtId="0" fontId="6" fillId="2" borderId="48" xfId="0" applyFont="1" applyFill="1" applyBorder="1" applyAlignment="1">
      <alignment vertical="center"/>
    </xf>
    <xf numFmtId="3" fontId="9" fillId="8" borderId="48" xfId="0" applyNumberFormat="1" applyFont="1" applyFill="1" applyBorder="1" applyAlignment="1">
      <alignment vertical="center"/>
    </xf>
    <xf numFmtId="166" fontId="9" fillId="8" borderId="48" xfId="0" applyNumberFormat="1" applyFont="1" applyFill="1" applyBorder="1" applyAlignment="1">
      <alignment vertical="center"/>
    </xf>
    <xf numFmtId="3" fontId="6" fillId="9" borderId="48" xfId="0" applyNumberFormat="1" applyFont="1" applyFill="1" applyBorder="1" applyAlignment="1">
      <alignment vertical="center"/>
    </xf>
    <xf numFmtId="166" fontId="17" fillId="9" borderId="48" xfId="0" applyNumberFormat="1" applyFont="1" applyFill="1" applyBorder="1" applyAlignment="1">
      <alignment vertical="center"/>
    </xf>
    <xf numFmtId="0" fontId="4" fillId="2" borderId="21" xfId="0" applyFont="1" applyFill="1" applyBorder="1" applyAlignment="1">
      <alignment horizontal="center" vertical="center"/>
    </xf>
    <xf numFmtId="166" fontId="4" fillId="0" borderId="0" xfId="2" applyNumberFormat="1" applyFont="1" applyAlignment="1">
      <alignment vertical="center"/>
    </xf>
    <xf numFmtId="10" fontId="4" fillId="0" borderId="0" xfId="0" applyNumberFormat="1" applyFont="1" applyAlignment="1">
      <alignment vertical="center"/>
    </xf>
    <xf numFmtId="0" fontId="4" fillId="2" borderId="9" xfId="0" applyFont="1" applyFill="1" applyBorder="1" applyAlignment="1">
      <alignment horizontal="center" vertical="center"/>
    </xf>
    <xf numFmtId="0" fontId="4" fillId="2" borderId="46" xfId="0" applyFont="1" applyFill="1" applyBorder="1" applyAlignment="1">
      <alignment horizontal="center" vertical="center"/>
    </xf>
    <xf numFmtId="3" fontId="0" fillId="0" borderId="0" xfId="0" applyNumberFormat="1"/>
    <xf numFmtId="164" fontId="0" fillId="0" borderId="0" xfId="0" applyNumberFormat="1"/>
    <xf numFmtId="0" fontId="7" fillId="0" borderId="0" xfId="0" applyFont="1" applyAlignment="1">
      <alignment horizontal="left"/>
    </xf>
    <xf numFmtId="0" fontId="7" fillId="0" borderId="0" xfId="0" applyFont="1" applyAlignment="1">
      <alignment horizontal="left" vertical="center"/>
    </xf>
    <xf numFmtId="0" fontId="13" fillId="3" borderId="20" xfId="0" applyFont="1" applyFill="1" applyBorder="1" applyAlignment="1">
      <alignment horizontal="center" vertical="center" wrapText="1"/>
    </xf>
    <xf numFmtId="0" fontId="13" fillId="3" borderId="0" xfId="0" applyFont="1" applyFill="1" applyAlignment="1">
      <alignment horizontal="center" vertical="center"/>
    </xf>
    <xf numFmtId="0" fontId="40" fillId="5" borderId="0" xfId="9" applyFont="1" applyFill="1"/>
    <xf numFmtId="0" fontId="40" fillId="5" borderId="0" xfId="9" applyFont="1" applyFill="1" applyAlignment="1">
      <alignment horizontal="left"/>
    </xf>
    <xf numFmtId="3" fontId="23" fillId="0" borderId="0" xfId="0" applyNumberFormat="1" applyFont="1"/>
    <xf numFmtId="166" fontId="23" fillId="0" borderId="0" xfId="2" applyNumberFormat="1" applyFont="1" applyFill="1" applyBorder="1"/>
    <xf numFmtId="3" fontId="23" fillId="0" borderId="0" xfId="0" applyNumberFormat="1" applyFont="1" applyAlignment="1">
      <alignment horizontal="right"/>
    </xf>
    <xf numFmtId="165" fontId="7" fillId="4" borderId="26" xfId="1" applyNumberFormat="1" applyFont="1" applyFill="1" applyBorder="1" applyAlignment="1">
      <alignment vertical="center"/>
    </xf>
    <xf numFmtId="0" fontId="20" fillId="7" borderId="48" xfId="0" applyFont="1" applyFill="1" applyBorder="1" applyAlignment="1">
      <alignment vertical="center" wrapText="1"/>
    </xf>
    <xf numFmtId="3" fontId="26" fillId="13" borderId="48" xfId="0" applyNumberFormat="1" applyFont="1" applyFill="1" applyBorder="1" applyAlignment="1">
      <alignment vertical="center"/>
    </xf>
    <xf numFmtId="166" fontId="20" fillId="13" borderId="48" xfId="0" applyNumberFormat="1"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vertical="center" wrapText="1"/>
    </xf>
    <xf numFmtId="164" fontId="7" fillId="0" borderId="0" xfId="1" applyNumberFormat="1" applyFont="1" applyFill="1" applyBorder="1" applyAlignment="1">
      <alignment vertical="center"/>
    </xf>
    <xf numFmtId="3" fontId="7" fillId="0" borderId="0" xfId="0" applyNumberFormat="1" applyFont="1" applyAlignment="1">
      <alignment vertical="center"/>
    </xf>
    <xf numFmtId="43" fontId="25" fillId="0" borderId="0" xfId="0" applyNumberFormat="1" applyFont="1" applyAlignment="1">
      <alignment vertical="center"/>
    </xf>
    <xf numFmtId="0" fontId="4" fillId="2" borderId="50" xfId="0" applyFont="1" applyFill="1" applyBorder="1" applyAlignment="1">
      <alignment horizontal="left" vertical="center" wrapText="1"/>
    </xf>
    <xf numFmtId="0" fontId="6" fillId="2" borderId="45" xfId="0" applyFont="1" applyFill="1" applyBorder="1" applyAlignment="1">
      <alignment vertical="center" wrapText="1"/>
    </xf>
    <xf numFmtId="164" fontId="7" fillId="4" borderId="50" xfId="1" applyNumberFormat="1" applyFont="1" applyFill="1" applyBorder="1" applyAlignment="1">
      <alignment vertical="center"/>
    </xf>
    <xf numFmtId="165" fontId="8" fillId="2" borderId="49" xfId="1" applyNumberFormat="1" applyFont="1" applyFill="1" applyBorder="1" applyAlignment="1">
      <alignment vertical="center"/>
    </xf>
    <xf numFmtId="165" fontId="8" fillId="2" borderId="30" xfId="1" applyNumberFormat="1" applyFont="1" applyFill="1" applyBorder="1" applyAlignment="1">
      <alignment vertical="center"/>
    </xf>
    <xf numFmtId="165" fontId="8" fillId="4" borderId="30" xfId="1" applyNumberFormat="1" applyFont="1" applyFill="1" applyBorder="1" applyAlignment="1">
      <alignment vertical="center"/>
    </xf>
    <xf numFmtId="165" fontId="8" fillId="2" borderId="0" xfId="1" applyNumberFormat="1" applyFont="1" applyFill="1" applyBorder="1" applyAlignment="1">
      <alignment vertical="center"/>
    </xf>
    <xf numFmtId="165" fontId="8" fillId="4" borderId="0" xfId="1" applyNumberFormat="1" applyFont="1" applyFill="1" applyBorder="1" applyAlignment="1">
      <alignment vertical="center"/>
    </xf>
    <xf numFmtId="165" fontId="7" fillId="2" borderId="7" xfId="1" applyNumberFormat="1" applyFont="1" applyFill="1" applyBorder="1" applyAlignment="1">
      <alignment vertical="center"/>
    </xf>
    <xf numFmtId="165" fontId="7" fillId="4" borderId="7" xfId="1" applyNumberFormat="1" applyFont="1" applyFill="1" applyBorder="1" applyAlignment="1">
      <alignment vertical="center"/>
    </xf>
    <xf numFmtId="164" fontId="25" fillId="0" borderId="0" xfId="1" applyNumberFormat="1" applyFont="1" applyAlignment="1">
      <alignment vertical="center"/>
    </xf>
    <xf numFmtId="164" fontId="8" fillId="0" borderId="0" xfId="1" applyNumberFormat="1" applyFont="1" applyAlignment="1">
      <alignment vertical="center"/>
    </xf>
    <xf numFmtId="43" fontId="25" fillId="0" borderId="0" xfId="1" applyFont="1" applyAlignment="1">
      <alignment vertical="center"/>
    </xf>
    <xf numFmtId="164" fontId="24" fillId="0" borderId="0" xfId="0" applyNumberFormat="1" applyFont="1" applyAlignment="1">
      <alignment vertical="center"/>
    </xf>
    <xf numFmtId="164" fontId="24" fillId="0" borderId="0" xfId="1" applyNumberFormat="1" applyFont="1" applyAlignment="1">
      <alignment vertical="center"/>
    </xf>
    <xf numFmtId="165" fontId="4" fillId="2" borderId="7" xfId="1" applyNumberFormat="1" applyFont="1" applyFill="1" applyBorder="1" applyAlignment="1">
      <alignment horizontal="right"/>
    </xf>
    <xf numFmtId="0" fontId="31" fillId="0" borderId="4" xfId="0" applyFont="1" applyBorder="1" applyAlignment="1">
      <alignment horizontal="center" vertical="center"/>
    </xf>
    <xf numFmtId="0" fontId="31" fillId="0" borderId="0" xfId="0" applyFont="1" applyAlignment="1">
      <alignment horizontal="center" vertical="center"/>
    </xf>
    <xf numFmtId="0" fontId="31" fillId="0" borderId="5" xfId="0" applyFont="1" applyBorder="1" applyAlignment="1">
      <alignment horizontal="center" vertical="center"/>
    </xf>
    <xf numFmtId="0" fontId="33" fillId="0" borderId="4" xfId="0" applyFont="1" applyBorder="1" applyAlignment="1">
      <alignment horizontal="center" vertical="center"/>
    </xf>
    <xf numFmtId="0" fontId="33" fillId="0" borderId="0" xfId="0" applyFont="1" applyAlignment="1">
      <alignment horizontal="center" vertical="center"/>
    </xf>
    <xf numFmtId="0" fontId="33" fillId="0" borderId="5" xfId="0" applyFont="1" applyBorder="1" applyAlignment="1">
      <alignment horizontal="center" vertical="center"/>
    </xf>
    <xf numFmtId="0" fontId="3" fillId="0" borderId="7" xfId="0" applyFont="1" applyBorder="1" applyAlignment="1">
      <alignment horizontal="center"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0" xfId="0" applyFont="1" applyAlignment="1">
      <alignment horizontal="center" vertical="center" wrapText="1"/>
    </xf>
    <xf numFmtId="0" fontId="32" fillId="0" borderId="5" xfId="0" applyFont="1" applyBorder="1" applyAlignment="1">
      <alignment horizontal="center" vertical="center" wrapText="1"/>
    </xf>
    <xf numFmtId="0" fontId="2" fillId="0" borderId="0" xfId="0" applyFont="1" applyAlignment="1">
      <alignment horizontal="center" vertical="center" wrapText="1"/>
    </xf>
    <xf numFmtId="0" fontId="34" fillId="14" borderId="0" xfId="0" applyFont="1" applyFill="1" applyAlignment="1">
      <alignment horizontal="left" vertical="center"/>
    </xf>
    <xf numFmtId="0" fontId="34" fillId="14" borderId="39" xfId="0" applyFont="1" applyFill="1" applyBorder="1" applyAlignment="1">
      <alignment horizontal="left" vertical="center" wrapText="1"/>
    </xf>
    <xf numFmtId="0" fontId="34" fillId="2" borderId="42" xfId="0" applyFont="1" applyFill="1" applyBorder="1" applyAlignment="1">
      <alignment horizontal="left" vertical="center" wrapText="1"/>
    </xf>
    <xf numFmtId="0" fontId="13" fillId="3" borderId="0" xfId="0" applyFont="1" applyFill="1" applyAlignment="1">
      <alignment horizontal="left" vertical="top"/>
    </xf>
    <xf numFmtId="0" fontId="34" fillId="14" borderId="42" xfId="0" applyFont="1" applyFill="1" applyBorder="1" applyAlignment="1">
      <alignment horizontal="left" vertical="center" wrapText="1"/>
    </xf>
    <xf numFmtId="0" fontId="34" fillId="2" borderId="0" xfId="0" applyFont="1" applyFill="1" applyAlignment="1">
      <alignment horizontal="left" vertical="center" wrapText="1"/>
    </xf>
    <xf numFmtId="0" fontId="4" fillId="2" borderId="11"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7" fillId="0" borderId="32" xfId="0" applyFont="1" applyBorder="1" applyAlignment="1">
      <alignment horizontal="left"/>
    </xf>
    <xf numFmtId="0" fontId="4" fillId="2" borderId="29"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5" fillId="6" borderId="22" xfId="0" applyFont="1" applyFill="1" applyBorder="1" applyAlignment="1">
      <alignment horizontal="center" vertical="center"/>
    </xf>
    <xf numFmtId="0" fontId="5" fillId="6" borderId="16" xfId="0" applyFont="1" applyFill="1" applyBorder="1" applyAlignment="1">
      <alignment horizontal="center" vertical="center"/>
    </xf>
    <xf numFmtId="0" fontId="7" fillId="0" borderId="0" xfId="0" applyFont="1" applyAlignment="1">
      <alignment horizontal="left"/>
    </xf>
    <xf numFmtId="0" fontId="5" fillId="6" borderId="23" xfId="0" applyFont="1" applyFill="1" applyBorder="1" applyAlignment="1">
      <alignment horizontal="center" vertical="center"/>
    </xf>
    <xf numFmtId="0" fontId="5" fillId="6" borderId="14" xfId="0" applyFont="1" applyFill="1" applyBorder="1" applyAlignment="1">
      <alignment horizontal="center" vertical="center"/>
    </xf>
    <xf numFmtId="0" fontId="5" fillId="6" borderId="15" xfId="0" applyFont="1" applyFill="1" applyBorder="1" applyAlignment="1">
      <alignment horizontal="center" vertical="center"/>
    </xf>
    <xf numFmtId="0" fontId="5" fillId="6" borderId="12"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18" xfId="0" applyFont="1" applyFill="1" applyBorder="1" applyAlignment="1">
      <alignment horizontal="center" vertical="center"/>
    </xf>
    <xf numFmtId="0" fontId="5" fillId="6" borderId="19" xfId="0" applyFont="1" applyFill="1" applyBorder="1" applyAlignment="1">
      <alignment horizontal="center" vertical="center"/>
    </xf>
    <xf numFmtId="0" fontId="5" fillId="6" borderId="26" xfId="0" applyFont="1" applyFill="1" applyBorder="1" applyAlignment="1">
      <alignment horizontal="center" vertical="center"/>
    </xf>
    <xf numFmtId="0" fontId="5" fillId="6" borderId="25" xfId="0" applyFont="1" applyFill="1" applyBorder="1" applyAlignment="1">
      <alignment horizontal="center" vertical="center"/>
    </xf>
    <xf numFmtId="0" fontId="5" fillId="6" borderId="12"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27" xfId="0" applyFont="1" applyFill="1" applyBorder="1" applyAlignment="1">
      <alignment horizontal="center" vertical="center"/>
    </xf>
    <xf numFmtId="0" fontId="5" fillId="6" borderId="33" xfId="0" applyFont="1" applyFill="1" applyBorder="1" applyAlignment="1">
      <alignment horizontal="center" vertical="center"/>
    </xf>
    <xf numFmtId="0" fontId="5" fillId="6" borderId="34" xfId="0" applyFont="1" applyFill="1" applyBorder="1" applyAlignment="1">
      <alignment horizontal="center" vertical="center"/>
    </xf>
    <xf numFmtId="0" fontId="5" fillId="6" borderId="35" xfId="0" applyFont="1" applyFill="1" applyBorder="1" applyAlignment="1">
      <alignment horizontal="center" vertical="center"/>
    </xf>
    <xf numFmtId="0" fontId="5" fillId="6" borderId="0" xfId="0" applyFont="1" applyFill="1" applyAlignment="1">
      <alignment horizontal="center" vertical="center" wrapText="1"/>
    </xf>
    <xf numFmtId="164" fontId="5" fillId="6" borderId="11" xfId="1" applyNumberFormat="1" applyFont="1" applyFill="1" applyBorder="1" applyAlignment="1">
      <alignment horizontal="center" vertical="center" wrapText="1"/>
    </xf>
    <xf numFmtId="164" fontId="5" fillId="6" borderId="36" xfId="1" applyNumberFormat="1" applyFont="1" applyFill="1" applyBorder="1" applyAlignment="1">
      <alignment horizontal="center" vertical="center" wrapText="1"/>
    </xf>
    <xf numFmtId="164" fontId="5" fillId="6" borderId="37" xfId="1" applyNumberFormat="1" applyFont="1" applyFill="1" applyBorder="1" applyAlignment="1">
      <alignment horizontal="center" vertical="center" wrapText="1"/>
    </xf>
    <xf numFmtId="0" fontId="5" fillId="6" borderId="24"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5" fillId="6" borderId="25"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11" xfId="0" applyFont="1" applyFill="1" applyBorder="1" applyAlignment="1">
      <alignment horizontal="center" vertical="center"/>
    </xf>
    <xf numFmtId="0" fontId="5" fillId="6" borderId="36" xfId="0" applyFont="1" applyFill="1" applyBorder="1" applyAlignment="1">
      <alignment horizontal="center" vertical="center"/>
    </xf>
    <xf numFmtId="0" fontId="5" fillId="6" borderId="26" xfId="0" applyFont="1" applyFill="1" applyBorder="1" applyAlignment="1">
      <alignment horizontal="center" vertical="center" wrapText="1"/>
    </xf>
    <xf numFmtId="0" fontId="38" fillId="0" borderId="32" xfId="0" applyFont="1" applyBorder="1" applyAlignment="1">
      <alignment horizontal="left" vertical="center"/>
    </xf>
    <xf numFmtId="0" fontId="16" fillId="0" borderId="0" xfId="0" applyFont="1" applyAlignment="1">
      <alignment horizontal="left" vertical="center"/>
    </xf>
    <xf numFmtId="0" fontId="13" fillId="3" borderId="22" xfId="0" applyFont="1" applyFill="1" applyBorder="1" applyAlignment="1">
      <alignment horizontal="center" vertical="center"/>
    </xf>
    <xf numFmtId="0" fontId="13" fillId="3" borderId="27" xfId="0" applyFont="1" applyFill="1" applyBorder="1" applyAlignment="1">
      <alignment horizontal="center" vertical="center"/>
    </xf>
    <xf numFmtId="0" fontId="13" fillId="3" borderId="0" xfId="8" applyFont="1" applyFill="1" applyAlignment="1">
      <alignment horizontal="center" vertical="center" wrapText="1"/>
    </xf>
    <xf numFmtId="0" fontId="13" fillId="3" borderId="39" xfId="8" applyFont="1" applyFill="1" applyBorder="1" applyAlignment="1">
      <alignment horizontal="center" vertical="center" wrapText="1"/>
    </xf>
    <xf numFmtId="0" fontId="13" fillId="3" borderId="33" xfId="8" applyFont="1" applyFill="1" applyBorder="1" applyAlignment="1">
      <alignment horizontal="center" vertical="center" wrapText="1"/>
    </xf>
    <xf numFmtId="0" fontId="13" fillId="3" borderId="34" xfId="8" applyFont="1" applyFill="1" applyBorder="1" applyAlignment="1">
      <alignment horizontal="center" vertical="center" wrapText="1"/>
    </xf>
    <xf numFmtId="0" fontId="13" fillId="3" borderId="35" xfId="8" applyFont="1" applyFill="1" applyBorder="1" applyAlignment="1">
      <alignment horizontal="center" vertical="center" wrapText="1"/>
    </xf>
    <xf numFmtId="0" fontId="7" fillId="0" borderId="32" xfId="0" applyFont="1" applyBorder="1" applyAlignment="1">
      <alignment horizontal="left" vertical="center"/>
    </xf>
    <xf numFmtId="0" fontId="13" fillId="3" borderId="11" xfId="0" applyFont="1" applyFill="1" applyBorder="1" applyAlignment="1">
      <alignment horizontal="center" vertical="center"/>
    </xf>
    <xf numFmtId="0" fontId="13" fillId="3" borderId="38" xfId="0" applyFont="1" applyFill="1" applyBorder="1" applyAlignment="1">
      <alignment horizontal="center" vertical="center"/>
    </xf>
    <xf numFmtId="0" fontId="13" fillId="3" borderId="36" xfId="0" applyFont="1" applyFill="1" applyBorder="1" applyAlignment="1">
      <alignment horizontal="center" vertical="center"/>
    </xf>
    <xf numFmtId="0" fontId="7" fillId="0" borderId="44" xfId="0" applyFont="1" applyBorder="1" applyAlignment="1">
      <alignment horizontal="left" wrapText="1"/>
    </xf>
    <xf numFmtId="0" fontId="7" fillId="0" borderId="44" xfId="0" applyFont="1" applyBorder="1" applyAlignment="1">
      <alignment horizontal="left"/>
    </xf>
    <xf numFmtId="0" fontId="36" fillId="0" borderId="0" xfId="0" applyFont="1" applyAlignment="1">
      <alignment horizontal="left" vertical="top"/>
    </xf>
    <xf numFmtId="0" fontId="41" fillId="0" borderId="0" xfId="0" applyFont="1" applyAlignment="1">
      <alignment horizontal="left" vertical="top" wrapText="1"/>
    </xf>
    <xf numFmtId="0" fontId="27" fillId="6" borderId="12" xfId="0" applyFont="1" applyFill="1" applyBorder="1" applyAlignment="1">
      <alignment horizontal="center" vertical="center" wrapText="1"/>
    </xf>
    <xf numFmtId="0" fontId="27" fillId="6" borderId="18" xfId="0" applyFont="1" applyFill="1" applyBorder="1" applyAlignment="1">
      <alignment horizontal="center" vertical="center" wrapText="1"/>
    </xf>
    <xf numFmtId="0" fontId="27" fillId="6" borderId="24" xfId="0" applyFont="1" applyFill="1" applyBorder="1" applyAlignment="1">
      <alignment horizontal="center" vertical="center" wrapText="1"/>
    </xf>
    <xf numFmtId="0" fontId="27" fillId="6" borderId="17" xfId="0" applyFont="1" applyFill="1" applyBorder="1" applyAlignment="1">
      <alignment horizontal="center" vertical="center" wrapText="1"/>
    </xf>
    <xf numFmtId="0" fontId="27" fillId="6" borderId="19" xfId="0" applyFont="1" applyFill="1" applyBorder="1" applyAlignment="1">
      <alignment horizontal="center" vertical="center" wrapText="1"/>
    </xf>
    <xf numFmtId="0" fontId="27" fillId="6" borderId="25" xfId="0" applyFont="1" applyFill="1" applyBorder="1" applyAlignment="1">
      <alignment horizontal="center" vertical="center" wrapText="1"/>
    </xf>
    <xf numFmtId="0" fontId="27" fillId="6" borderId="0" xfId="0" applyFont="1" applyFill="1" applyAlignment="1">
      <alignment horizontal="center" vertical="center" wrapText="1"/>
    </xf>
    <xf numFmtId="164" fontId="27" fillId="6" borderId="11" xfId="1" applyNumberFormat="1" applyFont="1" applyFill="1" applyBorder="1" applyAlignment="1">
      <alignment horizontal="center" vertical="center" wrapText="1"/>
    </xf>
    <xf numFmtId="164" fontId="27" fillId="6" borderId="36" xfId="1" applyNumberFormat="1" applyFont="1" applyFill="1" applyBorder="1" applyAlignment="1">
      <alignment horizontal="center" vertical="center" wrapText="1"/>
    </xf>
    <xf numFmtId="164" fontId="27" fillId="6" borderId="37" xfId="1" applyNumberFormat="1" applyFont="1" applyFill="1" applyBorder="1" applyAlignment="1">
      <alignment horizontal="center" vertical="center" wrapText="1"/>
    </xf>
    <xf numFmtId="0" fontId="27" fillId="6" borderId="13" xfId="0" applyFont="1" applyFill="1" applyBorder="1" applyAlignment="1">
      <alignment horizontal="center" vertical="center" wrapText="1"/>
    </xf>
    <xf numFmtId="0" fontId="27" fillId="6" borderId="11" xfId="0" applyFont="1" applyFill="1" applyBorder="1" applyAlignment="1">
      <alignment horizontal="center" vertical="center"/>
    </xf>
    <xf numFmtId="0" fontId="27" fillId="6" borderId="36" xfId="0" applyFont="1" applyFill="1" applyBorder="1" applyAlignment="1">
      <alignment horizontal="center" vertical="center"/>
    </xf>
    <xf numFmtId="0" fontId="27" fillId="6" borderId="33" xfId="0" applyFont="1" applyFill="1" applyBorder="1" applyAlignment="1">
      <alignment horizontal="center" vertical="center"/>
    </xf>
    <xf numFmtId="0" fontId="27" fillId="6" borderId="34" xfId="0" applyFont="1" applyFill="1" applyBorder="1" applyAlignment="1">
      <alignment horizontal="center" vertical="center"/>
    </xf>
    <xf numFmtId="0" fontId="27" fillId="6" borderId="35" xfId="0" applyFont="1" applyFill="1" applyBorder="1" applyAlignment="1">
      <alignment horizontal="center" vertical="center"/>
    </xf>
    <xf numFmtId="0" fontId="27" fillId="6" borderId="26" xfId="0" applyFont="1" applyFill="1" applyBorder="1" applyAlignment="1">
      <alignment horizontal="center" vertical="center" wrapText="1"/>
    </xf>
    <xf numFmtId="0" fontId="27" fillId="6" borderId="31" xfId="0" applyFont="1" applyFill="1" applyBorder="1" applyAlignment="1">
      <alignment horizontal="center" vertical="center" wrapText="1"/>
    </xf>
    <xf numFmtId="0" fontId="27" fillId="6" borderId="22" xfId="0" applyFont="1" applyFill="1" applyBorder="1" applyAlignment="1">
      <alignment horizontal="center" vertical="center"/>
    </xf>
    <xf numFmtId="0" fontId="27" fillId="6" borderId="16" xfId="0" applyFont="1" applyFill="1" applyBorder="1" applyAlignment="1">
      <alignment horizontal="center" vertical="center"/>
    </xf>
    <xf numFmtId="0" fontId="27" fillId="6" borderId="27" xfId="0" applyFont="1" applyFill="1" applyBorder="1" applyAlignment="1">
      <alignment horizontal="center" vertical="center"/>
    </xf>
  </cellXfs>
  <cellStyles count="11">
    <cellStyle name="Comma" xfId="1" builtinId="3"/>
    <cellStyle name="Comma 10" xfId="3"/>
    <cellStyle name="Comma 2" xfId="10"/>
    <cellStyle name="Comma 74" xfId="6"/>
    <cellStyle name="Comma 75" xfId="7"/>
    <cellStyle name="Comma 79" xfId="5"/>
    <cellStyle name="Comma 98" xfId="4"/>
    <cellStyle name="Hyperlink" xfId="9" builtinId="8"/>
    <cellStyle name="Normal" xfId="0" builtinId="0"/>
    <cellStyle name="Normal 2" xfId="8"/>
    <cellStyle name="Percent" xfId="2" builtinId="5"/>
  </cellStyles>
  <dxfs count="0"/>
  <tableStyles count="0" defaultTableStyle="TableStyleMedium2" defaultPivotStyle="PivotStyleLight16"/>
  <colors>
    <mruColors>
      <color rgb="FF99CCFF"/>
      <color rgb="FFCCFFFF"/>
      <color rgb="FF33CC33"/>
      <color rgb="FF00CC00"/>
      <color rgb="FF009900"/>
      <color rgb="FF66FF66"/>
      <color rgb="FF2929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'1.GWP'!$C$7</c:f>
              <c:strCache>
                <c:ptCount val="1"/>
                <c:pt idx="0">
                  <c:v> Local General Insurance Business </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'1.GWP'!$D$5:$H$5</c:f>
              <c:numCache>
                <c:formatCode>General</c:formatCode>
                <c:ptCount val="5"/>
                <c:pt idx="0">
                  <c:v>2020</c:v>
                </c:pt>
                <c:pt idx="1">
                  <c:v>2021</c:v>
                </c:pt>
                <c:pt idx="2">
                  <c:v>2022</c:v>
                </c:pt>
                <c:pt idx="3">
                  <c:v>2023</c:v>
                </c:pt>
                <c:pt idx="4">
                  <c:v>2024</c:v>
                </c:pt>
              </c:numCache>
            </c:numRef>
          </c:cat>
          <c:val>
            <c:numRef>
              <c:f>'1.GWP'!$D$7:$H$7</c:f>
              <c:numCache>
                <c:formatCode>#,##0</c:formatCode>
                <c:ptCount val="5"/>
                <c:pt idx="0" formatCode="_(* #,##0_);_(* \(#,##0\);_(* &quot;-&quot;??_);_(@_)">
                  <c:v>26425558</c:v>
                </c:pt>
                <c:pt idx="1">
                  <c:v>27469458</c:v>
                </c:pt>
                <c:pt idx="2" formatCode="_(* #,##0_);_(* \(#,##0\);_(* &quot;-&quot;??_);_(@_)">
                  <c:v>33096770.807661995</c:v>
                </c:pt>
                <c:pt idx="3" formatCode="_(* #,##0_);_(* \(#,##0\);_(* &quot;-&quot;??_);_(@_)">
                  <c:v>40052370.295748994</c:v>
                </c:pt>
                <c:pt idx="4" formatCode="_(* #,##0_);_(* \(#,##0\);_(* &quot;-&quot;??_);_(@_)">
                  <c:v>45077878.368087329</c:v>
                </c:pt>
              </c:numCache>
            </c:numRef>
          </c:val>
          <c:extLst>
            <c:ext xmlns:c16="http://schemas.microsoft.com/office/drawing/2014/chart" uri="{C3380CC4-5D6E-409C-BE32-E72D297353CC}">
              <c16:uniqueId val="{00000000-16E5-45A0-A818-456FB829307D}"/>
            </c:ext>
          </c:extLst>
        </c:ser>
        <c:ser>
          <c:idx val="1"/>
          <c:order val="1"/>
          <c:tx>
            <c:strRef>
              <c:f>'1.GWP'!$C$16</c:f>
              <c:strCache>
                <c:ptCount val="1"/>
                <c:pt idx="0">
                  <c:v>Total GWP General Insurance Business </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'1.GWP'!$D$5:$H$5</c:f>
              <c:numCache>
                <c:formatCode>General</c:formatCode>
                <c:ptCount val="5"/>
                <c:pt idx="0">
                  <c:v>2020</c:v>
                </c:pt>
                <c:pt idx="1">
                  <c:v>2021</c:v>
                </c:pt>
                <c:pt idx="2">
                  <c:v>2022</c:v>
                </c:pt>
                <c:pt idx="3">
                  <c:v>2023</c:v>
                </c:pt>
                <c:pt idx="4">
                  <c:v>2024</c:v>
                </c:pt>
              </c:numCache>
            </c:numRef>
          </c:cat>
          <c:val>
            <c:numRef>
              <c:f>'1.GWP'!$D$16:$H$16</c:f>
              <c:numCache>
                <c:formatCode>#,##0</c:formatCode>
                <c:ptCount val="5"/>
                <c:pt idx="0" formatCode="_(* #,##0_);_(* \(#,##0\);_(* &quot;-&quot;??_);_(@_)">
                  <c:v>105264791.5</c:v>
                </c:pt>
                <c:pt idx="1">
                  <c:v>108905155.79946949</c:v>
                </c:pt>
                <c:pt idx="2" formatCode="_(* #,##0_);_(* \(#,##0\);_(* &quot;-&quot;??_);_(@_)">
                  <c:v>121578930.76603556</c:v>
                </c:pt>
                <c:pt idx="3" formatCode="_(* #,##0_);_(* \(#,##0\);_(* &quot;-&quot;??_);_(@_)">
                  <c:v>124533847</c:v>
                </c:pt>
                <c:pt idx="4" formatCode="_(* #,##0_);_(* \(#,##0\);_(* &quot;-&quot;??_);_(@_)">
                  <c:v>138162220.67118812</c:v>
                </c:pt>
              </c:numCache>
            </c:numRef>
          </c:val>
          <c:extLst>
            <c:ext xmlns:c16="http://schemas.microsoft.com/office/drawing/2014/chart" uri="{C3380CC4-5D6E-409C-BE32-E72D297353CC}">
              <c16:uniqueId val="{00000001-16E5-45A0-A818-456FB829307D}"/>
            </c:ext>
          </c:extLst>
        </c:ser>
        <c:dLbls>
          <c:showLegendKey val="0"/>
          <c:showVal val="0"/>
          <c:showCatName val="0"/>
          <c:showSerName val="0"/>
          <c:showPercent val="0"/>
          <c:showBubbleSize val="0"/>
        </c:dLbls>
        <c:gapWidth val="219"/>
        <c:overlap val="-27"/>
        <c:axId val="1650526079"/>
        <c:axId val="1650528575"/>
      </c:barChart>
      <c:catAx>
        <c:axId val="1650526079"/>
        <c:scaling>
          <c:orientation val="minMax"/>
        </c:scaling>
        <c:delete val="0"/>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50528575"/>
        <c:crosses val="autoZero"/>
        <c:auto val="1"/>
        <c:lblAlgn val="ctr"/>
        <c:lblOffset val="100"/>
        <c:noMultiLvlLbl val="0"/>
      </c:catAx>
      <c:valAx>
        <c:axId val="1650528575"/>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900"/>
                  <a:t>LKR</a:t>
                </a:r>
                <a:r>
                  <a:rPr lang="en-US" sz="900" baseline="0"/>
                  <a:t> 000'</a:t>
                </a:r>
                <a:endParaRPr lang="en-US" sz="900"/>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5052607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'1.GWP'!$C$12</c:f>
              <c:strCache>
                <c:ptCount val="1"/>
                <c:pt idx="0">
                  <c:v> Total General Insurance Business </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'1.GWP'!$D$5:$H$5</c:f>
              <c:numCache>
                <c:formatCode>General</c:formatCode>
                <c:ptCount val="5"/>
                <c:pt idx="0">
                  <c:v>2020</c:v>
                </c:pt>
                <c:pt idx="1">
                  <c:v>2021</c:v>
                </c:pt>
                <c:pt idx="2">
                  <c:v>2022</c:v>
                </c:pt>
                <c:pt idx="3">
                  <c:v>2023</c:v>
                </c:pt>
                <c:pt idx="4">
                  <c:v>2024</c:v>
                </c:pt>
              </c:numCache>
            </c:numRef>
          </c:cat>
          <c:val>
            <c:numRef>
              <c:f>'1.GWP'!$D$12:$H$12</c:f>
              <c:numCache>
                <c:formatCode>#,##0</c:formatCode>
                <c:ptCount val="5"/>
                <c:pt idx="0" formatCode="_(* #,##0_);_(* \(#,##0\);_(* &quot;-&quot;??_);_(@_)">
                  <c:v>27953663</c:v>
                </c:pt>
                <c:pt idx="1">
                  <c:v>29882415</c:v>
                </c:pt>
                <c:pt idx="2" formatCode="_(* #,##0_);_(* \(#,##0\);_(* &quot;-&quot;??_);_(@_)">
                  <c:v>37253786.276161999</c:v>
                </c:pt>
                <c:pt idx="3" formatCode="_(* #,##0_);_(* \(#,##0\);_(* &quot;-&quot;??_);_(@_)">
                  <c:v>44583055.523456559</c:v>
                </c:pt>
                <c:pt idx="4" formatCode="_(* #,##0_);_(* \(#,##0\);_(* &quot;-&quot;??_);_(@_)">
                  <c:v>51387509.882778056</c:v>
                </c:pt>
              </c:numCache>
            </c:numRef>
          </c:val>
          <c:extLst>
            <c:ext xmlns:c16="http://schemas.microsoft.com/office/drawing/2014/chart" uri="{C3380CC4-5D6E-409C-BE32-E72D297353CC}">
              <c16:uniqueId val="{00000000-89F0-47D6-9F82-D880D42F60DB}"/>
            </c:ext>
          </c:extLst>
        </c:ser>
        <c:ser>
          <c:idx val="1"/>
          <c:order val="1"/>
          <c:tx>
            <c:strRef>
              <c:f>'1.GWP'!$C$13</c:f>
              <c:strCache>
                <c:ptCount val="1"/>
                <c:pt idx="0">
                  <c:v>Long Term Insurance Business </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'1.GWP'!$D$5:$H$5</c:f>
              <c:numCache>
                <c:formatCode>General</c:formatCode>
                <c:ptCount val="5"/>
                <c:pt idx="0">
                  <c:v>2020</c:v>
                </c:pt>
                <c:pt idx="1">
                  <c:v>2021</c:v>
                </c:pt>
                <c:pt idx="2">
                  <c:v>2022</c:v>
                </c:pt>
                <c:pt idx="3">
                  <c:v>2023</c:v>
                </c:pt>
                <c:pt idx="4">
                  <c:v>2024</c:v>
                </c:pt>
              </c:numCache>
            </c:numRef>
          </c:cat>
          <c:val>
            <c:numRef>
              <c:f>'1.GWP'!$D$13:$H$13</c:f>
              <c:numCache>
                <c:formatCode>#,##0</c:formatCode>
                <c:ptCount val="5"/>
                <c:pt idx="0">
                  <c:v>1421821</c:v>
                </c:pt>
                <c:pt idx="1">
                  <c:v>1811907</c:v>
                </c:pt>
                <c:pt idx="2" formatCode="_(* #,##0_);_(* \(#,##0\);_(* &quot;-&quot;??_);_(@_)">
                  <c:v>4012608.60384</c:v>
                </c:pt>
                <c:pt idx="3" formatCode="_(* #,##0_);_(* \(#,##0\);_(* &quot;-&quot;??_);_(@_)">
                  <c:v>4831853.6740834471</c:v>
                </c:pt>
                <c:pt idx="4" formatCode="_(* #,##0_);_(* \(#,##0\);_(* &quot;-&quot;??_);_(@_)">
                  <c:v>4841777.8373683812</c:v>
                </c:pt>
              </c:numCache>
            </c:numRef>
          </c:val>
          <c:extLst>
            <c:ext xmlns:c16="http://schemas.microsoft.com/office/drawing/2014/chart" uri="{C3380CC4-5D6E-409C-BE32-E72D297353CC}">
              <c16:uniqueId val="{00000001-89F0-47D6-9F82-D880D42F60DB}"/>
            </c:ext>
          </c:extLst>
        </c:ser>
        <c:dLbls>
          <c:showLegendKey val="0"/>
          <c:showVal val="0"/>
          <c:showCatName val="0"/>
          <c:showSerName val="0"/>
          <c:showPercent val="0"/>
          <c:showBubbleSize val="0"/>
        </c:dLbls>
        <c:gapWidth val="219"/>
        <c:overlap val="-27"/>
        <c:axId val="1640503391"/>
        <c:axId val="1640502559"/>
      </c:barChart>
      <c:catAx>
        <c:axId val="16405033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502559"/>
        <c:crosses val="autoZero"/>
        <c:auto val="1"/>
        <c:lblAlgn val="ctr"/>
        <c:lblOffset val="100"/>
        <c:noMultiLvlLbl val="0"/>
      </c:catAx>
      <c:valAx>
        <c:axId val="1640502559"/>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900"/>
                  <a:t>LKR 000'</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503391"/>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'1.GWP'!$C$13</c:f>
              <c:strCache>
                <c:ptCount val="1"/>
                <c:pt idx="0">
                  <c:v>Long Term Insurance Business </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'1.GWP'!$D$5:$H$5</c:f>
              <c:numCache>
                <c:formatCode>General</c:formatCode>
                <c:ptCount val="5"/>
                <c:pt idx="0">
                  <c:v>2020</c:v>
                </c:pt>
                <c:pt idx="1">
                  <c:v>2021</c:v>
                </c:pt>
                <c:pt idx="2">
                  <c:v>2022</c:v>
                </c:pt>
                <c:pt idx="3">
                  <c:v>2023</c:v>
                </c:pt>
                <c:pt idx="4">
                  <c:v>2024</c:v>
                </c:pt>
              </c:numCache>
            </c:numRef>
          </c:cat>
          <c:val>
            <c:numRef>
              <c:f>'1.GWP'!$D$13:$H$13</c:f>
              <c:numCache>
                <c:formatCode>#,##0</c:formatCode>
                <c:ptCount val="5"/>
                <c:pt idx="0">
                  <c:v>1421821</c:v>
                </c:pt>
                <c:pt idx="1">
                  <c:v>1811907</c:v>
                </c:pt>
                <c:pt idx="2" formatCode="_(* #,##0_);_(* \(#,##0\);_(* &quot;-&quot;??_);_(@_)">
                  <c:v>4012608.60384</c:v>
                </c:pt>
                <c:pt idx="3" formatCode="_(* #,##0_);_(* \(#,##0\);_(* &quot;-&quot;??_);_(@_)">
                  <c:v>4831853.6740834471</c:v>
                </c:pt>
                <c:pt idx="4" formatCode="_(* #,##0_);_(* \(#,##0\);_(* &quot;-&quot;??_);_(@_)">
                  <c:v>4841777.8373683812</c:v>
                </c:pt>
              </c:numCache>
            </c:numRef>
          </c:val>
          <c:extLst>
            <c:ext xmlns:c16="http://schemas.microsoft.com/office/drawing/2014/chart" uri="{C3380CC4-5D6E-409C-BE32-E72D297353CC}">
              <c16:uniqueId val="{00000000-E370-4421-A44B-D97024D8B1B3}"/>
            </c:ext>
          </c:extLst>
        </c:ser>
        <c:ser>
          <c:idx val="1"/>
          <c:order val="1"/>
          <c:tx>
            <c:strRef>
              <c:f>'1.GWP'!$C$17</c:f>
              <c:strCache>
                <c:ptCount val="1"/>
                <c:pt idx="0">
                  <c:v>Total GWP Long term Insurance Business </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'1.GWP'!$D$5:$H$5</c:f>
              <c:numCache>
                <c:formatCode>General</c:formatCode>
                <c:ptCount val="5"/>
                <c:pt idx="0">
                  <c:v>2020</c:v>
                </c:pt>
                <c:pt idx="1">
                  <c:v>2021</c:v>
                </c:pt>
                <c:pt idx="2">
                  <c:v>2022</c:v>
                </c:pt>
                <c:pt idx="3">
                  <c:v>2023</c:v>
                </c:pt>
                <c:pt idx="4">
                  <c:v>2024</c:v>
                </c:pt>
              </c:numCache>
            </c:numRef>
          </c:cat>
          <c:val>
            <c:numRef>
              <c:f>'1.GWP'!$D$17:$H$17</c:f>
              <c:numCache>
                <c:formatCode>#,##0</c:formatCode>
                <c:ptCount val="5"/>
                <c:pt idx="0" formatCode="_(* #,##0_);_(* \(#,##0\);_(* &quot;-&quot;??_);_(@_)">
                  <c:v>103000227.906822</c:v>
                </c:pt>
                <c:pt idx="1">
                  <c:v>124616007.31912261</c:v>
                </c:pt>
                <c:pt idx="2" formatCode="_(* #,##0_);_(* \(#,##0\);_(* &quot;-&quot;??_);_(@_)">
                  <c:v>136317040.81384853</c:v>
                </c:pt>
                <c:pt idx="3" formatCode="_(* #,##0_);_(* \(#,##0\);_(* &quot;-&quot;??_);_(@_)">
                  <c:v>152651948.06573179</c:v>
                </c:pt>
                <c:pt idx="4" formatCode="_(* #,##0_);_(* \(#,##0\);_(* &quot;-&quot;??_);_(@_)">
                  <c:v>183875427.07269651</c:v>
                </c:pt>
              </c:numCache>
            </c:numRef>
          </c:val>
          <c:extLst>
            <c:ext xmlns:c16="http://schemas.microsoft.com/office/drawing/2014/chart" uri="{C3380CC4-5D6E-409C-BE32-E72D297353CC}">
              <c16:uniqueId val="{00000001-E370-4421-A44B-D97024D8B1B3}"/>
            </c:ext>
          </c:extLst>
        </c:ser>
        <c:dLbls>
          <c:showLegendKey val="0"/>
          <c:showVal val="0"/>
          <c:showCatName val="0"/>
          <c:showSerName val="0"/>
          <c:showPercent val="0"/>
          <c:showBubbleSize val="0"/>
        </c:dLbls>
        <c:gapWidth val="219"/>
        <c:overlap val="-27"/>
        <c:axId val="1683292591"/>
        <c:axId val="1683294671"/>
      </c:barChart>
      <c:catAx>
        <c:axId val="16832925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83294671"/>
        <c:crosses val="autoZero"/>
        <c:auto val="1"/>
        <c:lblAlgn val="ctr"/>
        <c:lblOffset val="100"/>
        <c:noMultiLvlLbl val="0"/>
      </c:catAx>
      <c:valAx>
        <c:axId val="1683294671"/>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900"/>
                  <a:t>LKR 000'</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832925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32228401519738E-2"/>
          <c:y val="9.9255583126550875E-2"/>
          <c:w val="0.88944725877796749"/>
          <c:h val="0.77371550640537179"/>
        </c:manualLayout>
      </c:layout>
      <c:barChart>
        <c:barDir val="col"/>
        <c:grouping val="clustered"/>
        <c:varyColors val="0"/>
        <c:ser>
          <c:idx val="0"/>
          <c:order val="0"/>
          <c:tx>
            <c:strRef>
              <c:f>'4.Class Wise GWP'!$B$8</c:f>
              <c:strCache>
                <c:ptCount val="1"/>
                <c:pt idx="0">
                  <c:v>2023</c:v>
                </c:pt>
              </c:strCache>
            </c:strRef>
          </c:tx>
          <c:spPr>
            <a:solidFill>
              <a:schemeClr val="accent1"/>
            </a:solidFill>
            <a:ln>
              <a:noFill/>
            </a:ln>
            <a:effectLst/>
          </c:spPr>
          <c:invertIfNegative val="0"/>
          <c:dLbls>
            <c:dLbl>
              <c:idx val="2"/>
              <c:layout>
                <c:manualLayout>
                  <c:x val="-1.6317016317016316E-2"/>
                  <c:y val="1.0109248165177166E-16"/>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733-47F4-B871-AB219A68F0A0}"/>
                </c:ext>
              </c:extLst>
            </c:dLbl>
            <c:dLbl>
              <c:idx val="3"/>
              <c:layout>
                <c:manualLayout>
                  <c:x val="-4.6652670865407041E-3"/>
                  <c:y val="-4.4123036215520552E-17"/>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73D-4040-B432-D0D7B3EB7784}"/>
                </c:ext>
              </c:extLst>
            </c:dLbl>
            <c:dLbl>
              <c:idx val="5"/>
              <c:layout>
                <c:manualLayout>
                  <c:x val="-1.5151515151515322E-2"/>
                  <c:y val="1.102839812517231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733-47F4-B871-AB219A68F0A0}"/>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'4.Class Wise GWP'!$C$6:$H$6</c:f>
              <c:strCache>
                <c:ptCount val="6"/>
                <c:pt idx="1">
                  <c:v>Fire </c:v>
                </c:pt>
                <c:pt idx="2">
                  <c:v>Marine </c:v>
                </c:pt>
                <c:pt idx="3">
                  <c:v>Motor </c:v>
                </c:pt>
                <c:pt idx="4">
                  <c:v>Heath </c:v>
                </c:pt>
                <c:pt idx="5">
                  <c:v>Miscellaneous </c:v>
                </c:pt>
              </c:strCache>
            </c:strRef>
          </c:cat>
          <c:val>
            <c:numRef>
              <c:f>'4.Class Wise GWP'!$C$8:$H$8</c:f>
              <c:numCache>
                <c:formatCode>_(* #,##0_);_(* \(#,##0\);_(* "-"??_);_(@_)</c:formatCode>
                <c:ptCount val="6"/>
                <c:pt idx="0">
                  <c:v>4831853.6769334488</c:v>
                </c:pt>
                <c:pt idx="1">
                  <c:v>10465045.250829002</c:v>
                </c:pt>
                <c:pt idx="2">
                  <c:v>1324328.9838721429</c:v>
                </c:pt>
                <c:pt idx="3">
                  <c:v>17459891.192300696</c:v>
                </c:pt>
                <c:pt idx="4">
                  <c:v>5565762.6985899024</c:v>
                </c:pt>
                <c:pt idx="5">
                  <c:v>5237341.1005373988</c:v>
                </c:pt>
              </c:numCache>
            </c:numRef>
          </c:val>
          <c:extLst>
            <c:ext xmlns:c16="http://schemas.microsoft.com/office/drawing/2014/chart" uri="{C3380CC4-5D6E-409C-BE32-E72D297353CC}">
              <c16:uniqueId val="{00000000-277D-4256-BCBB-4687C556178E}"/>
            </c:ext>
          </c:extLst>
        </c:ser>
        <c:ser>
          <c:idx val="1"/>
          <c:order val="1"/>
          <c:tx>
            <c:strRef>
              <c:f>'4.Class Wise GWP'!$B$9</c:f>
              <c:strCache>
                <c:ptCount val="1"/>
                <c:pt idx="0">
                  <c:v>2024</c:v>
                </c:pt>
              </c:strCache>
            </c:strRef>
          </c:tx>
          <c:spPr>
            <a:solidFill>
              <a:schemeClr val="accent2"/>
            </a:solidFill>
            <a:ln>
              <a:noFill/>
            </a:ln>
            <a:effectLst/>
          </c:spPr>
          <c:invertIfNegative val="0"/>
          <c:dLbls>
            <c:dLbl>
              <c:idx val="2"/>
              <c:layout>
                <c:manualLayout>
                  <c:x val="1.3986013986013901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733-47F4-B871-AB219A68F0A0}"/>
                </c:ext>
              </c:extLst>
            </c:dLbl>
            <c:dLbl>
              <c:idx val="5"/>
              <c:layout>
                <c:manualLayout>
                  <c:x val="6.9930069930068221E-3"/>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733-47F4-B871-AB219A68F0A0}"/>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'4.Class Wise GWP'!$C$6:$H$6</c:f>
              <c:strCache>
                <c:ptCount val="6"/>
                <c:pt idx="1">
                  <c:v>Fire </c:v>
                </c:pt>
                <c:pt idx="2">
                  <c:v>Marine </c:v>
                </c:pt>
                <c:pt idx="3">
                  <c:v>Motor </c:v>
                </c:pt>
                <c:pt idx="4">
                  <c:v>Heath </c:v>
                </c:pt>
                <c:pt idx="5">
                  <c:v>Miscellaneous </c:v>
                </c:pt>
              </c:strCache>
            </c:strRef>
          </c:cat>
          <c:val>
            <c:numRef>
              <c:f>'4.Class Wise GWP'!$C$9:$H$9</c:f>
              <c:numCache>
                <c:formatCode>_(* #,##0_);_(* \(#,##0\);_(* "-"??_);_(@_)</c:formatCode>
                <c:ptCount val="6"/>
                <c:pt idx="0">
                  <c:v>4841778</c:v>
                </c:pt>
                <c:pt idx="1">
                  <c:v>12584551.738545101</c:v>
                </c:pt>
                <c:pt idx="2">
                  <c:v>1509232.8054229598</c:v>
                </c:pt>
                <c:pt idx="3">
                  <c:v>19427805.789227225</c:v>
                </c:pt>
                <c:pt idx="4">
                  <c:v>6240981.3980035074</c:v>
                </c:pt>
                <c:pt idx="5">
                  <c:v>5315309.4463045346</c:v>
                </c:pt>
              </c:numCache>
            </c:numRef>
          </c:val>
          <c:extLst>
            <c:ext xmlns:c16="http://schemas.microsoft.com/office/drawing/2014/chart" uri="{C3380CC4-5D6E-409C-BE32-E72D297353CC}">
              <c16:uniqueId val="{00000001-277D-4256-BCBB-4687C556178E}"/>
            </c:ext>
          </c:extLst>
        </c:ser>
        <c:dLbls>
          <c:showLegendKey val="0"/>
          <c:showVal val="0"/>
          <c:showCatName val="0"/>
          <c:showSerName val="0"/>
          <c:showPercent val="0"/>
          <c:showBubbleSize val="0"/>
        </c:dLbls>
        <c:gapWidth val="219"/>
        <c:overlap val="-27"/>
        <c:axId val="2038027952"/>
        <c:axId val="2038030448"/>
      </c:barChart>
      <c:catAx>
        <c:axId val="203802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38030448"/>
        <c:crosses val="autoZero"/>
        <c:auto val="1"/>
        <c:lblAlgn val="ctr"/>
        <c:lblOffset val="100"/>
        <c:noMultiLvlLbl val="0"/>
      </c:catAx>
      <c:valAx>
        <c:axId val="2038030448"/>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900"/>
                  <a:t>LKR 000'</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380279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370421834525587"/>
          <c:y val="8.7074829931972783E-2"/>
          <c:w val="0.80568929304712333"/>
          <c:h val="0.75766414912421665"/>
        </c:manualLayout>
      </c:layout>
      <c:barChart>
        <c:barDir val="col"/>
        <c:grouping val="clustered"/>
        <c:varyColors val="0"/>
        <c:ser>
          <c:idx val="0"/>
          <c:order val="0"/>
          <c:tx>
            <c:strRef>
              <c:f>'5.Class Wise Contribution -GWP'!$B$8</c:f>
              <c:strCache>
                <c:ptCount val="1"/>
                <c:pt idx="0">
                  <c:v>Insurance Brokering Companies</c:v>
                </c:pt>
              </c:strCache>
            </c:strRef>
          </c:tx>
          <c:spPr>
            <a:solidFill>
              <a:schemeClr val="accent1"/>
            </a:solidFill>
            <a:ln>
              <a:noFill/>
            </a:ln>
            <a:effectLst/>
          </c:spPr>
          <c:invertIfNegative val="0"/>
          <c:cat>
            <c:strRef>
              <c:f>'5.Class Wise Contribution -GWP'!$C$6:$H$6</c:f>
              <c:strCache>
                <c:ptCount val="6"/>
                <c:pt idx="1">
                  <c:v>Fire</c:v>
                </c:pt>
                <c:pt idx="2">
                  <c:v>Marine</c:v>
                </c:pt>
                <c:pt idx="3">
                  <c:v>Motor</c:v>
                </c:pt>
                <c:pt idx="4">
                  <c:v>Heath</c:v>
                </c:pt>
                <c:pt idx="5">
                  <c:v>Miscellaneous</c:v>
                </c:pt>
              </c:strCache>
            </c:strRef>
          </c:cat>
          <c:val>
            <c:numRef>
              <c:f>'5.Class Wise Contribution -GWP'!$C$8:$H$8</c:f>
              <c:numCache>
                <c:formatCode>_(* #,##0_);_(* \(#,##0\);_(* "-"??_);_(@_)</c:formatCode>
                <c:ptCount val="6"/>
                <c:pt idx="0">
                  <c:v>4841778</c:v>
                </c:pt>
                <c:pt idx="1">
                  <c:v>12584551.738545101</c:v>
                </c:pt>
                <c:pt idx="2">
                  <c:v>1509232.8054229598</c:v>
                </c:pt>
                <c:pt idx="3">
                  <c:v>19427805.789227225</c:v>
                </c:pt>
                <c:pt idx="4">
                  <c:v>6240981.3980035074</c:v>
                </c:pt>
                <c:pt idx="5">
                  <c:v>5315309.4463045346</c:v>
                </c:pt>
              </c:numCache>
            </c:numRef>
          </c:val>
          <c:extLst>
            <c:ext xmlns:c16="http://schemas.microsoft.com/office/drawing/2014/chart" uri="{C3380CC4-5D6E-409C-BE32-E72D297353CC}">
              <c16:uniqueId val="{00000000-6A20-4201-BE9F-C20497BB8E53}"/>
            </c:ext>
          </c:extLst>
        </c:ser>
        <c:ser>
          <c:idx val="1"/>
          <c:order val="1"/>
          <c:tx>
            <c:strRef>
              <c:f>'5.Class Wise Contribution -GWP'!$B$9</c:f>
              <c:strCache>
                <c:ptCount val="1"/>
                <c:pt idx="0">
                  <c:v>Insurance Companies</c:v>
                </c:pt>
              </c:strCache>
            </c:strRef>
          </c:tx>
          <c:spPr>
            <a:solidFill>
              <a:schemeClr val="accent2"/>
            </a:solidFill>
            <a:ln>
              <a:noFill/>
            </a:ln>
            <a:effectLst/>
          </c:spPr>
          <c:invertIfNegative val="0"/>
          <c:cat>
            <c:strRef>
              <c:f>'5.Class Wise Contribution -GWP'!$C$6:$H$6</c:f>
              <c:strCache>
                <c:ptCount val="6"/>
                <c:pt idx="1">
                  <c:v>Fire</c:v>
                </c:pt>
                <c:pt idx="2">
                  <c:v>Marine</c:v>
                </c:pt>
                <c:pt idx="3">
                  <c:v>Motor</c:v>
                </c:pt>
                <c:pt idx="4">
                  <c:v>Heath</c:v>
                </c:pt>
                <c:pt idx="5">
                  <c:v>Miscellaneous</c:v>
                </c:pt>
              </c:strCache>
            </c:strRef>
          </c:cat>
          <c:val>
            <c:numRef>
              <c:f>'5.Class Wise Contribution -GWP'!$C$9:$H$9</c:f>
              <c:numCache>
                <c:formatCode>_(* #,##0_);_(* \(#,##0\);_(* "-"??_);_(@_)</c:formatCode>
                <c:ptCount val="6"/>
                <c:pt idx="0">
                  <c:v>183875427.07269651</c:v>
                </c:pt>
                <c:pt idx="1">
                  <c:v>16798661.089624744</c:v>
                </c:pt>
                <c:pt idx="2">
                  <c:v>4643906.1504753754</c:v>
                </c:pt>
                <c:pt idx="3">
                  <c:v>61017979.282779187</c:v>
                </c:pt>
                <c:pt idx="4">
                  <c:v>23203264.082549732</c:v>
                </c:pt>
                <c:pt idx="5">
                  <c:v>13125892.137409063</c:v>
                </c:pt>
              </c:numCache>
            </c:numRef>
          </c:val>
          <c:extLst>
            <c:ext xmlns:c16="http://schemas.microsoft.com/office/drawing/2014/chart" uri="{C3380CC4-5D6E-409C-BE32-E72D297353CC}">
              <c16:uniqueId val="{00000001-6A20-4201-BE9F-C20497BB8E53}"/>
            </c:ext>
          </c:extLst>
        </c:ser>
        <c:dLbls>
          <c:showLegendKey val="0"/>
          <c:showVal val="0"/>
          <c:showCatName val="0"/>
          <c:showSerName val="0"/>
          <c:showPercent val="0"/>
          <c:showBubbleSize val="0"/>
        </c:dLbls>
        <c:gapWidth val="219"/>
        <c:overlap val="-27"/>
        <c:axId val="362851248"/>
        <c:axId val="362841264"/>
      </c:barChart>
      <c:lineChart>
        <c:grouping val="standard"/>
        <c:varyColors val="0"/>
        <c:ser>
          <c:idx val="2"/>
          <c:order val="2"/>
          <c:tx>
            <c:strRef>
              <c:f>'5.Class Wise Contribution -GWP'!$B$10</c:f>
              <c:strCache>
                <c:ptCount val="1"/>
                <c:pt idx="0">
                  <c:v>% of Contribition for total GWP</c:v>
                </c:pt>
              </c:strCache>
            </c:strRef>
          </c:tx>
          <c:spPr>
            <a:ln w="28575" cap="rnd">
              <a:solidFill>
                <a:schemeClr val="accent3"/>
              </a:solidFill>
              <a:round/>
            </a:ln>
            <a:effectLst/>
          </c:spPr>
          <c:marker>
            <c:symbol val="none"/>
          </c:marker>
          <c:dLbls>
            <c:dLbl>
              <c:idx val="0"/>
              <c:layout>
                <c:manualLayout>
                  <c:x val="-5.6116722783389465E-2"/>
                  <c:y val="-1.904761904761914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A20-4201-BE9F-C20497BB8E53}"/>
                </c:ext>
              </c:extLst>
            </c:dLbl>
            <c:dLbl>
              <c:idx val="1"/>
              <c:layout>
                <c:manualLayout>
                  <c:x val="-1.309390198279094E-2"/>
                  <c:y val="-2.17687074829932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A20-4201-BE9F-C20497BB8E53}"/>
                </c:ext>
              </c:extLst>
            </c:dLbl>
            <c:dLbl>
              <c:idx val="2"/>
              <c:layout>
                <c:manualLayout>
                  <c:x val="-7.4822448664505171E-3"/>
                  <c:y val="2.448979591836734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A20-4201-BE9F-C20497BB8E53}"/>
                </c:ext>
              </c:extLst>
            </c:dLbl>
            <c:dLbl>
              <c:idx val="3"/>
              <c:layout>
                <c:manualLayout>
                  <c:x val="-1.8705574261129816E-3"/>
                  <c:y val="-2.448979591836744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A20-4201-BE9F-C20497BB8E53}"/>
                </c:ext>
              </c:extLst>
            </c:dLbl>
            <c:dLbl>
              <c:idx val="4"/>
              <c:layout>
                <c:manualLayout>
                  <c:x val="4.0849673202614381E-3"/>
                  <c:y val="1.08843537414965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634-4E21-9C5E-D3E977B123BE}"/>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noFill/>
                      <a:round/>
                    </a:ln>
                    <a:effectLst/>
                  </c:spPr>
                </c15:leaderLines>
              </c:ext>
            </c:extLst>
          </c:dLbls>
          <c:cat>
            <c:strRef>
              <c:f>'5.Class Wise Contribution -GWP'!$C$6:$H$6</c:f>
              <c:strCache>
                <c:ptCount val="6"/>
                <c:pt idx="1">
                  <c:v>Fire</c:v>
                </c:pt>
                <c:pt idx="2">
                  <c:v>Marine</c:v>
                </c:pt>
                <c:pt idx="3">
                  <c:v>Motor</c:v>
                </c:pt>
                <c:pt idx="4">
                  <c:v>Heath</c:v>
                </c:pt>
                <c:pt idx="5">
                  <c:v>Miscellaneous</c:v>
                </c:pt>
              </c:strCache>
            </c:strRef>
          </c:cat>
          <c:val>
            <c:numRef>
              <c:f>'5.Class Wise Contribution -GWP'!$C$10:$H$10</c:f>
              <c:numCache>
                <c:formatCode>_(* #,##0.0_);_(* \(#,##0.0\);_(* "-"??_);_(@_)</c:formatCode>
                <c:ptCount val="6"/>
                <c:pt idx="0">
                  <c:v>2.6331838229182019</c:v>
                </c:pt>
                <c:pt idx="1">
                  <c:v>74.914016488597539</c:v>
                </c:pt>
                <c:pt idx="2">
                  <c:v>32.499209857384102</c:v>
                </c:pt>
                <c:pt idx="3">
                  <c:v>31.839477507427453</c:v>
                </c:pt>
                <c:pt idx="4">
                  <c:v>26.896997662915474</c:v>
                </c:pt>
                <c:pt idx="5">
                  <c:v>40.494843250736409</c:v>
                </c:pt>
              </c:numCache>
            </c:numRef>
          </c:val>
          <c:smooth val="0"/>
          <c:extLst>
            <c:ext xmlns:c16="http://schemas.microsoft.com/office/drawing/2014/chart" uri="{C3380CC4-5D6E-409C-BE32-E72D297353CC}">
              <c16:uniqueId val="{00000002-6A20-4201-BE9F-C20497BB8E53}"/>
            </c:ext>
          </c:extLst>
        </c:ser>
        <c:dLbls>
          <c:showLegendKey val="0"/>
          <c:showVal val="0"/>
          <c:showCatName val="0"/>
          <c:showSerName val="0"/>
          <c:showPercent val="0"/>
          <c:showBubbleSize val="0"/>
        </c:dLbls>
        <c:marker val="1"/>
        <c:smooth val="0"/>
        <c:axId val="362842928"/>
        <c:axId val="362839600"/>
      </c:lineChart>
      <c:catAx>
        <c:axId val="362851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2841264"/>
        <c:crosses val="autoZero"/>
        <c:auto val="1"/>
        <c:lblAlgn val="ctr"/>
        <c:lblOffset val="100"/>
        <c:noMultiLvlLbl val="0"/>
      </c:catAx>
      <c:valAx>
        <c:axId val="36284126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LKR 000'</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2851248"/>
        <c:crosses val="autoZero"/>
        <c:crossBetween val="between"/>
      </c:valAx>
      <c:valAx>
        <c:axId val="362839600"/>
        <c:scaling>
          <c:orientation val="minMax"/>
        </c:scaling>
        <c:delete val="0"/>
        <c:axPos val="r"/>
        <c:numFmt formatCode="_(* #,##0.0_);_(* \(#,##0.0\);_(* &quot;-&quot;?_);_(@_)"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2842928"/>
        <c:crosses val="max"/>
        <c:crossBetween val="between"/>
      </c:valAx>
      <c:catAx>
        <c:axId val="362842928"/>
        <c:scaling>
          <c:orientation val="minMax"/>
        </c:scaling>
        <c:delete val="1"/>
        <c:axPos val="b"/>
        <c:numFmt formatCode="General" sourceLinked="1"/>
        <c:majorTickMark val="out"/>
        <c:minorTickMark val="none"/>
        <c:tickLblPos val="nextTo"/>
        <c:crossAx val="362839600"/>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24637092353628"/>
          <c:y val="8.1359176836563768E-2"/>
          <c:w val="0.81415710628309046"/>
          <c:h val="0.80839103654756728"/>
        </c:manualLayout>
      </c:layout>
      <c:barChart>
        <c:barDir val="col"/>
        <c:grouping val="clustered"/>
        <c:varyColors val="0"/>
        <c:ser>
          <c:idx val="0"/>
          <c:order val="0"/>
          <c:tx>
            <c:strRef>
              <c:f>'5.Class Wise Contribution -GWP'!$B$20</c:f>
              <c:strCache>
                <c:ptCount val="1"/>
                <c:pt idx="0">
                  <c:v>Insurance Brokering Companies</c:v>
                </c:pt>
              </c:strCache>
            </c:strRef>
          </c:tx>
          <c:spPr>
            <a:solidFill>
              <a:schemeClr val="accent1"/>
            </a:solidFill>
            <a:ln>
              <a:noFill/>
            </a:ln>
            <a:effectLst/>
          </c:spPr>
          <c:invertIfNegative val="0"/>
          <c:cat>
            <c:strRef>
              <c:f>'5.Class Wise Contribution -GWP'!$C$18:$H$18</c:f>
              <c:strCache>
                <c:ptCount val="6"/>
                <c:pt idx="1">
                  <c:v>Fire</c:v>
                </c:pt>
                <c:pt idx="2">
                  <c:v>Marine</c:v>
                </c:pt>
                <c:pt idx="3">
                  <c:v>Motor</c:v>
                </c:pt>
                <c:pt idx="4">
                  <c:v>Heath</c:v>
                </c:pt>
                <c:pt idx="5">
                  <c:v>Miscellaneous</c:v>
                </c:pt>
              </c:strCache>
            </c:strRef>
          </c:cat>
          <c:val>
            <c:numRef>
              <c:f>'5.Class Wise Contribution -GWP'!$C$20:$H$20</c:f>
              <c:numCache>
                <c:formatCode>_(* #,##0_);_(* \(#,##0\);_(* "-"??_);_(@_)</c:formatCode>
                <c:ptCount val="6"/>
                <c:pt idx="0">
                  <c:v>4831853.6769334488</c:v>
                </c:pt>
                <c:pt idx="1">
                  <c:v>10465045.250829002</c:v>
                </c:pt>
                <c:pt idx="2">
                  <c:v>1324328.9838721429</c:v>
                </c:pt>
                <c:pt idx="3">
                  <c:v>17459891.192300696</c:v>
                </c:pt>
                <c:pt idx="4">
                  <c:v>5565762.6985899024</c:v>
                </c:pt>
                <c:pt idx="5">
                  <c:v>5237341.1005373988</c:v>
                </c:pt>
              </c:numCache>
            </c:numRef>
          </c:val>
          <c:extLst>
            <c:ext xmlns:c16="http://schemas.microsoft.com/office/drawing/2014/chart" uri="{C3380CC4-5D6E-409C-BE32-E72D297353CC}">
              <c16:uniqueId val="{00000000-E4F2-4166-A6E7-3C00A833BBFF}"/>
            </c:ext>
          </c:extLst>
        </c:ser>
        <c:ser>
          <c:idx val="1"/>
          <c:order val="1"/>
          <c:tx>
            <c:strRef>
              <c:f>'5.Class Wise Contribution -GWP'!$B$21</c:f>
              <c:strCache>
                <c:ptCount val="1"/>
                <c:pt idx="0">
                  <c:v>Insurance Companies</c:v>
                </c:pt>
              </c:strCache>
            </c:strRef>
          </c:tx>
          <c:spPr>
            <a:solidFill>
              <a:schemeClr val="accent2"/>
            </a:solidFill>
            <a:ln>
              <a:noFill/>
            </a:ln>
            <a:effectLst/>
          </c:spPr>
          <c:invertIfNegative val="0"/>
          <c:cat>
            <c:strRef>
              <c:f>'5.Class Wise Contribution -GWP'!$C$18:$H$18</c:f>
              <c:strCache>
                <c:ptCount val="6"/>
                <c:pt idx="1">
                  <c:v>Fire</c:v>
                </c:pt>
                <c:pt idx="2">
                  <c:v>Marine</c:v>
                </c:pt>
                <c:pt idx="3">
                  <c:v>Motor</c:v>
                </c:pt>
                <c:pt idx="4">
                  <c:v>Heath</c:v>
                </c:pt>
                <c:pt idx="5">
                  <c:v>Miscellaneous</c:v>
                </c:pt>
              </c:strCache>
            </c:strRef>
          </c:cat>
          <c:val>
            <c:numRef>
              <c:f>'5.Class Wise Contribution -GWP'!$C$21:$H$21</c:f>
              <c:numCache>
                <c:formatCode>_(* #,##0_);_(* \(#,##0\);_(* "-"??_);_(@_)</c:formatCode>
                <c:ptCount val="6"/>
                <c:pt idx="0">
                  <c:v>152651948.06573179</c:v>
                </c:pt>
                <c:pt idx="1">
                  <c:v>15813146.699358737</c:v>
                </c:pt>
                <c:pt idx="2">
                  <c:v>4496139.8842253862</c:v>
                </c:pt>
                <c:pt idx="3">
                  <c:v>61164089.242374264</c:v>
                </c:pt>
                <c:pt idx="4">
                  <c:v>20489575.762850292</c:v>
                </c:pt>
                <c:pt idx="5">
                  <c:v>13986948.563853748</c:v>
                </c:pt>
              </c:numCache>
            </c:numRef>
          </c:val>
          <c:extLst>
            <c:ext xmlns:c16="http://schemas.microsoft.com/office/drawing/2014/chart" uri="{C3380CC4-5D6E-409C-BE32-E72D297353CC}">
              <c16:uniqueId val="{00000001-E4F2-4166-A6E7-3C00A833BBFF}"/>
            </c:ext>
          </c:extLst>
        </c:ser>
        <c:dLbls>
          <c:showLegendKey val="0"/>
          <c:showVal val="0"/>
          <c:showCatName val="0"/>
          <c:showSerName val="0"/>
          <c:showPercent val="0"/>
          <c:showBubbleSize val="0"/>
        </c:dLbls>
        <c:gapWidth val="219"/>
        <c:overlap val="-27"/>
        <c:axId val="588828464"/>
        <c:axId val="588827632"/>
      </c:barChart>
      <c:lineChart>
        <c:grouping val="standard"/>
        <c:varyColors val="0"/>
        <c:ser>
          <c:idx val="2"/>
          <c:order val="2"/>
          <c:tx>
            <c:strRef>
              <c:f>'5.Class Wise Contribution -GWP'!$B$22</c:f>
              <c:strCache>
                <c:ptCount val="1"/>
                <c:pt idx="0">
                  <c:v>% of Contribition for total GWP</c:v>
                </c:pt>
              </c:strCache>
            </c:strRef>
          </c:tx>
          <c:spPr>
            <a:ln w="28575" cap="rnd">
              <a:solidFill>
                <a:schemeClr val="accent3"/>
              </a:solidFill>
              <a:round/>
            </a:ln>
            <a:effectLst/>
          </c:spPr>
          <c:marker>
            <c:symbol val="none"/>
          </c:marker>
          <c:dLbls>
            <c:dLbl>
              <c:idx val="0"/>
              <c:layout>
                <c:manualLayout>
                  <c:x val="-3.8220038220038222E-2"/>
                  <c:y val="-2.153625269203158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51EB-482A-9DEA-33E573D9B0D8}"/>
                </c:ext>
              </c:extLst>
            </c:dLbl>
            <c:dLbl>
              <c:idx val="3"/>
              <c:layout>
                <c:manualLayout>
                  <c:x val="-4.2315042315042316E-2"/>
                  <c:y val="1.9143335726250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51EB-482A-9DEA-33E573D9B0D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'5.Class Wise Contribution -GWP'!$C$18:$H$18</c:f>
              <c:strCache>
                <c:ptCount val="6"/>
                <c:pt idx="1">
                  <c:v>Fire</c:v>
                </c:pt>
                <c:pt idx="2">
                  <c:v>Marine</c:v>
                </c:pt>
                <c:pt idx="3">
                  <c:v>Motor</c:v>
                </c:pt>
                <c:pt idx="4">
                  <c:v>Heath</c:v>
                </c:pt>
                <c:pt idx="5">
                  <c:v>Miscellaneous</c:v>
                </c:pt>
              </c:strCache>
            </c:strRef>
          </c:cat>
          <c:val>
            <c:numRef>
              <c:f>'5.Class Wise Contribution -GWP'!$C$22:$H$22</c:f>
              <c:numCache>
                <c:formatCode>_(* #,##0.0_);_(* \(#,##0.0\);_(* "-"??_);_(@_)</c:formatCode>
                <c:ptCount val="6"/>
                <c:pt idx="0">
                  <c:v>3.1652748216831514</c:v>
                </c:pt>
                <c:pt idx="1">
                  <c:v>66.179397749174015</c:v>
                </c:pt>
                <c:pt idx="2">
                  <c:v>29.454799405119125</c:v>
                </c:pt>
                <c:pt idx="3">
                  <c:v>28.545984103699439</c:v>
                </c:pt>
                <c:pt idx="4">
                  <c:v>27.163874757627742</c:v>
                </c:pt>
                <c:pt idx="5">
                  <c:v>37.444486741534014</c:v>
                </c:pt>
              </c:numCache>
            </c:numRef>
          </c:val>
          <c:smooth val="0"/>
          <c:extLst>
            <c:ext xmlns:c16="http://schemas.microsoft.com/office/drawing/2014/chart" uri="{C3380CC4-5D6E-409C-BE32-E72D297353CC}">
              <c16:uniqueId val="{00000002-E4F2-4166-A6E7-3C00A833BBFF}"/>
            </c:ext>
          </c:extLst>
        </c:ser>
        <c:dLbls>
          <c:showLegendKey val="0"/>
          <c:showVal val="0"/>
          <c:showCatName val="0"/>
          <c:showSerName val="0"/>
          <c:showPercent val="0"/>
          <c:showBubbleSize val="0"/>
        </c:dLbls>
        <c:marker val="1"/>
        <c:smooth val="0"/>
        <c:axId val="588829712"/>
        <c:axId val="588827216"/>
      </c:lineChart>
      <c:catAx>
        <c:axId val="588828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827632"/>
        <c:crosses val="autoZero"/>
        <c:auto val="1"/>
        <c:lblAlgn val="ctr"/>
        <c:lblOffset val="100"/>
        <c:noMultiLvlLbl val="0"/>
      </c:catAx>
      <c:valAx>
        <c:axId val="58882763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LKR 000'</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0_);_(* \(#,##0.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828464"/>
        <c:crosses val="autoZero"/>
        <c:crossBetween val="between"/>
      </c:valAx>
      <c:valAx>
        <c:axId val="588827216"/>
        <c:scaling>
          <c:orientation val="minMax"/>
        </c:scaling>
        <c:delete val="0"/>
        <c:axPos val="r"/>
        <c:numFmt formatCode="_(* #,##0.0_);_(* \(#,##0.0\);_(* &quot;-&quot;?_);_(@_)"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829712"/>
        <c:crosses val="max"/>
        <c:crossBetween val="between"/>
      </c:valAx>
      <c:catAx>
        <c:axId val="588829712"/>
        <c:scaling>
          <c:orientation val="minMax"/>
        </c:scaling>
        <c:delete val="1"/>
        <c:axPos val="b"/>
        <c:numFmt formatCode="General" sourceLinked="1"/>
        <c:majorTickMark val="out"/>
        <c:minorTickMark val="none"/>
        <c:tickLblPos val="nextTo"/>
        <c:crossAx val="588827216"/>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35324701357436"/>
          <c:y val="0.13520778882033865"/>
          <c:w val="0.8307692669084622"/>
          <c:h val="0.74654118857226837"/>
        </c:manualLayout>
      </c:layout>
      <c:barChart>
        <c:barDir val="col"/>
        <c:grouping val="clustered"/>
        <c:varyColors val="0"/>
        <c:ser>
          <c:idx val="0"/>
          <c:order val="0"/>
          <c:tx>
            <c:strRef>
              <c:f>'6.Overseas Business'!$B$6</c:f>
              <c:strCache>
                <c:ptCount val="1"/>
                <c:pt idx="0">
                  <c:v>2023</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'6.Overseas Business'!$C$5:$E$5</c:f>
              <c:strCache>
                <c:ptCount val="3"/>
                <c:pt idx="0">
                  <c:v>Health</c:v>
                </c:pt>
                <c:pt idx="1">
                  <c:v>Travel</c:v>
                </c:pt>
                <c:pt idx="2">
                  <c:v>Total GWP</c:v>
                </c:pt>
              </c:strCache>
            </c:strRef>
          </c:cat>
          <c:val>
            <c:numRef>
              <c:f>'6.Overseas Business'!$C$6:$E$6</c:f>
              <c:numCache>
                <c:formatCode>_(* #,##0_);_(* \(#,##0\);_(* "-"??_);_(@_)</c:formatCode>
                <c:ptCount val="3"/>
                <c:pt idx="0">
                  <c:v>1574195.8626662521</c:v>
                </c:pt>
                <c:pt idx="1">
                  <c:v>254.76222999999999</c:v>
                </c:pt>
                <c:pt idx="2">
                  <c:v>1574450.6248962521</c:v>
                </c:pt>
              </c:numCache>
            </c:numRef>
          </c:val>
          <c:extLst>
            <c:ext xmlns:c16="http://schemas.microsoft.com/office/drawing/2014/chart" uri="{C3380CC4-5D6E-409C-BE32-E72D297353CC}">
              <c16:uniqueId val="{00000000-EB53-43C4-A39E-CE05D819196D}"/>
            </c:ext>
          </c:extLst>
        </c:ser>
        <c:ser>
          <c:idx val="1"/>
          <c:order val="1"/>
          <c:tx>
            <c:strRef>
              <c:f>'6.Overseas Business'!$B$7</c:f>
              <c:strCache>
                <c:ptCount val="1"/>
                <c:pt idx="0">
                  <c:v>2024</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'6.Overseas Business'!$C$5:$E$5</c:f>
              <c:strCache>
                <c:ptCount val="3"/>
                <c:pt idx="0">
                  <c:v>Health</c:v>
                </c:pt>
                <c:pt idx="1">
                  <c:v>Travel</c:v>
                </c:pt>
                <c:pt idx="2">
                  <c:v>Total GWP</c:v>
                </c:pt>
              </c:strCache>
            </c:strRef>
          </c:cat>
          <c:val>
            <c:numRef>
              <c:f>'6.Overseas Business'!$C$7:$E$7</c:f>
              <c:numCache>
                <c:formatCode>_(* #,##0_);_(* \(#,##0\);_(* "-"??_);_(@_)</c:formatCode>
                <c:ptCount val="3"/>
                <c:pt idx="0">
                  <c:v>1515427.801</c:v>
                </c:pt>
                <c:pt idx="2">
                  <c:v>1515427.801</c:v>
                </c:pt>
              </c:numCache>
            </c:numRef>
          </c:val>
          <c:extLst>
            <c:ext xmlns:c16="http://schemas.microsoft.com/office/drawing/2014/chart" uri="{C3380CC4-5D6E-409C-BE32-E72D297353CC}">
              <c16:uniqueId val="{00000001-EB53-43C4-A39E-CE05D819196D}"/>
            </c:ext>
          </c:extLst>
        </c:ser>
        <c:dLbls>
          <c:showLegendKey val="0"/>
          <c:showVal val="0"/>
          <c:showCatName val="0"/>
          <c:showSerName val="0"/>
          <c:showPercent val="0"/>
          <c:showBubbleSize val="0"/>
        </c:dLbls>
        <c:gapWidth val="219"/>
        <c:overlap val="-27"/>
        <c:axId val="1640129887"/>
        <c:axId val="1640126047"/>
      </c:barChart>
      <c:catAx>
        <c:axId val="1640129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126047"/>
        <c:crosses val="autoZero"/>
        <c:auto val="1"/>
        <c:lblAlgn val="ctr"/>
        <c:lblOffset val="100"/>
        <c:noMultiLvlLbl val="0"/>
      </c:catAx>
      <c:valAx>
        <c:axId val="1640126047"/>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LkR</a:t>
                </a:r>
                <a:r>
                  <a:rPr lang="en-US" baseline="0"/>
                  <a:t> 000'</a:t>
                </a:r>
                <a:endParaRPr lang="en-US"/>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129887"/>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8</xdr:col>
      <xdr:colOff>543339</xdr:colOff>
      <xdr:row>14</xdr:row>
      <xdr:rowOff>868515</xdr:rowOff>
    </xdr:from>
    <xdr:to>
      <xdr:col>13</xdr:col>
      <xdr:colOff>175260</xdr:colOff>
      <xdr:row>26</xdr:row>
      <xdr:rowOff>129540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54379" y="3245955"/>
          <a:ext cx="2679921" cy="22709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15240</xdr:colOff>
      <xdr:row>57</xdr:row>
      <xdr:rowOff>171450</xdr:rowOff>
    </xdr:from>
    <xdr:to>
      <xdr:col>5</xdr:col>
      <xdr:colOff>548640</xdr:colOff>
      <xdr:row>85</xdr:row>
      <xdr:rowOff>144780</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269389</xdr:colOff>
      <xdr:row>25</xdr:row>
      <xdr:rowOff>129988</xdr:rowOff>
    </xdr:from>
    <xdr:to>
      <xdr:col>5</xdr:col>
      <xdr:colOff>462280</xdr:colOff>
      <xdr:row>54</xdr:row>
      <xdr:rowOff>71717</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609599</xdr:colOff>
      <xdr:row>90</xdr:row>
      <xdr:rowOff>31376</xdr:rowOff>
    </xdr:from>
    <xdr:to>
      <xdr:col>5</xdr:col>
      <xdr:colOff>546846</xdr:colOff>
      <xdr:row>117</xdr:row>
      <xdr:rowOff>161365</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xdr:colOff>
      <xdr:row>13</xdr:row>
      <xdr:rowOff>102870</xdr:rowOff>
    </xdr:from>
    <xdr:to>
      <xdr:col>8</xdr:col>
      <xdr:colOff>30480</xdr:colOff>
      <xdr:row>42</xdr:row>
      <xdr:rowOff>76200</xdr:rowOff>
    </xdr:to>
    <xdr:graphicFrame macro="">
      <xdr:nvGraphicFramePr>
        <xdr:cNvPr id="4" name="Chart 3">
          <a:extLst>
            <a:ext uri="{FF2B5EF4-FFF2-40B4-BE49-F238E27FC236}">
              <a16:creationId xmlns:a16="http://schemas.microsoft.com/office/drawing/2014/main" id="{00000000-0008-0000-06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26</xdr:row>
      <xdr:rowOff>64770</xdr:rowOff>
    </xdr:from>
    <xdr:to>
      <xdr:col>7</xdr:col>
      <xdr:colOff>1264920</xdr:colOff>
      <xdr:row>54</xdr:row>
      <xdr:rowOff>38100</xdr:rowOff>
    </xdr:to>
    <xdr:graphicFrame macro="">
      <xdr:nvGraphicFramePr>
        <xdr:cNvPr id="6" name="Chart 5">
          <a:extLst>
            <a:ext uri="{FF2B5EF4-FFF2-40B4-BE49-F238E27FC236}">
              <a16:creationId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57</xdr:row>
      <xdr:rowOff>118110</xdr:rowOff>
    </xdr:from>
    <xdr:to>
      <xdr:col>7</xdr:col>
      <xdr:colOff>1242060</xdr:colOff>
      <xdr:row>89</xdr:row>
      <xdr:rowOff>60960</xdr:rowOff>
    </xdr:to>
    <xdr:graphicFrame macro="">
      <xdr:nvGraphicFramePr>
        <xdr:cNvPr id="7" name="Chart 6">
          <a:extLst>
            <a:ext uri="{FF2B5EF4-FFF2-40B4-BE49-F238E27FC236}">
              <a16:creationId xmlns:a16="http://schemas.microsoft.com/office/drawing/2014/main" id="{00000000-0008-0000-07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22860</xdr:colOff>
      <xdr:row>10</xdr:row>
      <xdr:rowOff>167640</xdr:rowOff>
    </xdr:from>
    <xdr:to>
      <xdr:col>11</xdr:col>
      <xdr:colOff>594360</xdr:colOff>
      <xdr:row>36</xdr:row>
      <xdr:rowOff>137160</xdr:rowOff>
    </xdr:to>
    <xdr:graphicFrame macro="">
      <xdr:nvGraphicFramePr>
        <xdr:cNvPr id="2" name="Chart 1">
          <a:extLst>
            <a:ext uri="{FF2B5EF4-FFF2-40B4-BE49-F238E27FC236}">
              <a16:creationId xmlns:a16="http://schemas.microsoft.com/office/drawing/2014/main" id="{37471916-662A-E273-B4D9-51A1B4C052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0"/>
  <sheetViews>
    <sheetView showGridLines="0" tabSelected="1" view="pageBreakPreview" zoomScale="60" zoomScaleNormal="70" workbookViewId="0">
      <selection activeCell="AB21" sqref="AB21"/>
    </sheetView>
  </sheetViews>
  <sheetFormatPr defaultRowHeight="14.4" x14ac:dyDescent="0.3"/>
  <cols>
    <col min="1" max="1" width="3.5546875" customWidth="1"/>
    <col min="22" max="22" width="3.88671875" customWidth="1"/>
  </cols>
  <sheetData>
    <row r="1" spans="2:21" ht="15" thickBot="1" x14ac:dyDescent="0.35"/>
    <row r="2" spans="2:21" ht="14.4" customHeight="1" x14ac:dyDescent="0.3">
      <c r="B2" s="275" t="s">
        <v>0</v>
      </c>
      <c r="C2" s="276"/>
      <c r="D2" s="276"/>
      <c r="E2" s="276"/>
      <c r="F2" s="276"/>
      <c r="G2" s="276"/>
      <c r="H2" s="276"/>
      <c r="I2" s="276"/>
      <c r="J2" s="276"/>
      <c r="K2" s="276"/>
      <c r="L2" s="276"/>
      <c r="M2" s="276"/>
      <c r="N2" s="276"/>
      <c r="O2" s="276"/>
      <c r="P2" s="276"/>
      <c r="Q2" s="276"/>
      <c r="R2" s="276"/>
      <c r="S2" s="276"/>
      <c r="T2" s="276"/>
      <c r="U2" s="277"/>
    </row>
    <row r="3" spans="2:21" ht="14.4" customHeight="1" x14ac:dyDescent="0.3">
      <c r="B3" s="278"/>
      <c r="C3" s="279"/>
      <c r="D3" s="279"/>
      <c r="E3" s="279"/>
      <c r="F3" s="279"/>
      <c r="G3" s="279"/>
      <c r="H3" s="279"/>
      <c r="I3" s="279"/>
      <c r="J3" s="279"/>
      <c r="K3" s="279"/>
      <c r="L3" s="279"/>
      <c r="M3" s="279"/>
      <c r="N3" s="279"/>
      <c r="O3" s="279"/>
      <c r="P3" s="279"/>
      <c r="Q3" s="279"/>
      <c r="R3" s="279"/>
      <c r="S3" s="279"/>
      <c r="T3" s="279"/>
      <c r="U3" s="280"/>
    </row>
    <row r="4" spans="2:21" ht="14.4" customHeight="1" x14ac:dyDescent="0.3">
      <c r="B4" s="278"/>
      <c r="C4" s="279"/>
      <c r="D4" s="279"/>
      <c r="E4" s="279"/>
      <c r="F4" s="279"/>
      <c r="G4" s="279"/>
      <c r="H4" s="279"/>
      <c r="I4" s="279"/>
      <c r="J4" s="279"/>
      <c r="K4" s="279"/>
      <c r="L4" s="279"/>
      <c r="M4" s="279"/>
      <c r="N4" s="279"/>
      <c r="O4" s="279"/>
      <c r="P4" s="279"/>
      <c r="Q4" s="279"/>
      <c r="R4" s="279"/>
      <c r="S4" s="279"/>
      <c r="T4" s="279"/>
      <c r="U4" s="280"/>
    </row>
    <row r="5" spans="2:21" ht="14.4" customHeight="1" x14ac:dyDescent="0.3">
      <c r="B5" s="278"/>
      <c r="C5" s="279"/>
      <c r="D5" s="279"/>
      <c r="E5" s="279"/>
      <c r="F5" s="279"/>
      <c r="G5" s="279"/>
      <c r="H5" s="279"/>
      <c r="I5" s="279"/>
      <c r="J5" s="279"/>
      <c r="K5" s="279"/>
      <c r="L5" s="279"/>
      <c r="M5" s="279"/>
      <c r="N5" s="279"/>
      <c r="O5" s="279"/>
      <c r="P5" s="279"/>
      <c r="Q5" s="279"/>
      <c r="R5" s="279"/>
      <c r="S5" s="279"/>
      <c r="T5" s="279"/>
      <c r="U5" s="280"/>
    </row>
    <row r="6" spans="2:21" ht="14.4" customHeight="1" x14ac:dyDescent="0.3">
      <c r="B6" s="278"/>
      <c r="C6" s="279"/>
      <c r="D6" s="279"/>
      <c r="E6" s="279"/>
      <c r="F6" s="279"/>
      <c r="G6" s="279"/>
      <c r="H6" s="279"/>
      <c r="I6" s="279"/>
      <c r="J6" s="279"/>
      <c r="K6" s="279"/>
      <c r="L6" s="279"/>
      <c r="M6" s="279"/>
      <c r="N6" s="279"/>
      <c r="O6" s="279"/>
      <c r="P6" s="279"/>
      <c r="Q6" s="279"/>
      <c r="R6" s="279"/>
      <c r="S6" s="279"/>
      <c r="T6" s="279"/>
      <c r="U6" s="280"/>
    </row>
    <row r="7" spans="2:21" ht="14.4" customHeight="1" x14ac:dyDescent="0.3">
      <c r="B7" s="278"/>
      <c r="C7" s="279"/>
      <c r="D7" s="279"/>
      <c r="E7" s="279"/>
      <c r="F7" s="279"/>
      <c r="G7" s="279"/>
      <c r="H7" s="279"/>
      <c r="I7" s="279"/>
      <c r="J7" s="279"/>
      <c r="K7" s="279"/>
      <c r="L7" s="279"/>
      <c r="M7" s="279"/>
      <c r="N7" s="279"/>
      <c r="O7" s="279"/>
      <c r="P7" s="279"/>
      <c r="Q7" s="279"/>
      <c r="R7" s="279"/>
      <c r="S7" s="279"/>
      <c r="T7" s="279"/>
      <c r="U7" s="280"/>
    </row>
    <row r="8" spans="2:21" ht="14.4" customHeight="1" x14ac:dyDescent="0.3">
      <c r="B8" s="278"/>
      <c r="C8" s="279"/>
      <c r="D8" s="279"/>
      <c r="E8" s="279"/>
      <c r="F8" s="279"/>
      <c r="G8" s="279"/>
      <c r="H8" s="279"/>
      <c r="I8" s="279"/>
      <c r="J8" s="279"/>
      <c r="K8" s="279"/>
      <c r="L8" s="279"/>
      <c r="M8" s="279"/>
      <c r="N8" s="279"/>
      <c r="O8" s="279"/>
      <c r="P8" s="279"/>
      <c r="Q8" s="279"/>
      <c r="R8" s="279"/>
      <c r="S8" s="279"/>
      <c r="T8" s="279"/>
      <c r="U8" s="280"/>
    </row>
    <row r="9" spans="2:21" ht="14.4" customHeight="1" x14ac:dyDescent="0.3">
      <c r="B9" s="278"/>
      <c r="C9" s="279"/>
      <c r="D9" s="279"/>
      <c r="E9" s="279"/>
      <c r="F9" s="279"/>
      <c r="G9" s="279"/>
      <c r="H9" s="279"/>
      <c r="I9" s="279"/>
      <c r="J9" s="279"/>
      <c r="K9" s="279"/>
      <c r="L9" s="279"/>
      <c r="M9" s="279"/>
      <c r="N9" s="279"/>
      <c r="O9" s="279"/>
      <c r="P9" s="279"/>
      <c r="Q9" s="279"/>
      <c r="R9" s="279"/>
      <c r="S9" s="279"/>
      <c r="T9" s="279"/>
      <c r="U9" s="280"/>
    </row>
    <row r="10" spans="2:21" ht="14.4" customHeight="1" x14ac:dyDescent="0.3">
      <c r="B10" s="278"/>
      <c r="C10" s="279"/>
      <c r="D10" s="279"/>
      <c r="E10" s="279"/>
      <c r="F10" s="279"/>
      <c r="G10" s="279"/>
      <c r="H10" s="279"/>
      <c r="I10" s="279"/>
      <c r="J10" s="279"/>
      <c r="K10" s="279"/>
      <c r="L10" s="279"/>
      <c r="M10" s="279"/>
      <c r="N10" s="279"/>
      <c r="O10" s="279"/>
      <c r="P10" s="279"/>
      <c r="Q10" s="279"/>
      <c r="R10" s="279"/>
      <c r="S10" s="279"/>
      <c r="T10" s="279"/>
      <c r="U10" s="280"/>
    </row>
    <row r="11" spans="2:21" ht="14.4" customHeight="1" x14ac:dyDescent="0.3">
      <c r="B11" s="278"/>
      <c r="C11" s="279"/>
      <c r="D11" s="279"/>
      <c r="E11" s="279"/>
      <c r="F11" s="279"/>
      <c r="G11" s="279"/>
      <c r="H11" s="279"/>
      <c r="I11" s="279"/>
      <c r="J11" s="279"/>
      <c r="K11" s="279"/>
      <c r="L11" s="279"/>
      <c r="M11" s="279"/>
      <c r="N11" s="279"/>
      <c r="O11" s="279"/>
      <c r="P11" s="279"/>
      <c r="Q11" s="279"/>
      <c r="R11" s="279"/>
      <c r="S11" s="279"/>
      <c r="T11" s="279"/>
      <c r="U11" s="280"/>
    </row>
    <row r="12" spans="2:21" ht="14.4" customHeight="1" x14ac:dyDescent="0.3">
      <c r="B12" s="278"/>
      <c r="C12" s="279"/>
      <c r="D12" s="279"/>
      <c r="E12" s="279"/>
      <c r="F12" s="279"/>
      <c r="G12" s="279"/>
      <c r="H12" s="279"/>
      <c r="I12" s="279"/>
      <c r="J12" s="279"/>
      <c r="K12" s="279"/>
      <c r="L12" s="279"/>
      <c r="M12" s="279"/>
      <c r="N12" s="279"/>
      <c r="O12" s="279"/>
      <c r="P12" s="279"/>
      <c r="Q12" s="279"/>
      <c r="R12" s="279"/>
      <c r="S12" s="279"/>
      <c r="T12" s="279"/>
      <c r="U12" s="280"/>
    </row>
    <row r="13" spans="2:21" ht="13.95" customHeight="1" x14ac:dyDescent="0.3">
      <c r="B13" s="278"/>
      <c r="C13" s="279"/>
      <c r="D13" s="279"/>
      <c r="E13" s="279"/>
      <c r="F13" s="279"/>
      <c r="G13" s="279"/>
      <c r="H13" s="279"/>
      <c r="I13" s="279"/>
      <c r="J13" s="279"/>
      <c r="K13" s="279"/>
      <c r="L13" s="279"/>
      <c r="M13" s="279"/>
      <c r="N13" s="279"/>
      <c r="O13" s="279"/>
      <c r="P13" s="279"/>
      <c r="Q13" s="279"/>
      <c r="R13" s="279"/>
      <c r="S13" s="279"/>
      <c r="T13" s="279"/>
      <c r="U13" s="280"/>
    </row>
    <row r="14" spans="2:21" ht="14.4" hidden="1" customHeight="1" x14ac:dyDescent="0.3">
      <c r="B14" s="278"/>
      <c r="C14" s="279"/>
      <c r="D14" s="279"/>
      <c r="E14" s="279"/>
      <c r="F14" s="279"/>
      <c r="G14" s="279"/>
      <c r="H14" s="279"/>
      <c r="I14" s="279"/>
      <c r="J14" s="279"/>
      <c r="K14" s="279"/>
      <c r="L14" s="279"/>
      <c r="M14" s="279"/>
      <c r="N14" s="279"/>
      <c r="O14" s="279"/>
      <c r="P14" s="279"/>
      <c r="Q14" s="279"/>
      <c r="R14" s="279"/>
      <c r="S14" s="279"/>
      <c r="T14" s="279"/>
      <c r="U14" s="280"/>
    </row>
    <row r="15" spans="2:21" ht="78.599999999999994" customHeight="1" x14ac:dyDescent="0.3">
      <c r="B15" s="268" t="s">
        <v>1</v>
      </c>
      <c r="C15" s="269"/>
      <c r="D15" s="269"/>
      <c r="E15" s="269"/>
      <c r="F15" s="269"/>
      <c r="G15" s="269"/>
      <c r="H15" s="269"/>
      <c r="I15" s="269"/>
      <c r="J15" s="269"/>
      <c r="K15" s="269"/>
      <c r="L15" s="269"/>
      <c r="M15" s="269"/>
      <c r="N15" s="269"/>
      <c r="O15" s="269"/>
      <c r="P15" s="269"/>
      <c r="Q15" s="269"/>
      <c r="R15" s="269"/>
      <c r="S15" s="269"/>
      <c r="T15" s="269"/>
      <c r="U15" s="270"/>
    </row>
    <row r="16" spans="2:21" ht="14.4" customHeight="1" x14ac:dyDescent="0.3">
      <c r="B16" s="3"/>
      <c r="C16" s="4"/>
      <c r="D16" s="4"/>
      <c r="E16" s="4"/>
      <c r="F16" s="4"/>
      <c r="G16" s="4"/>
      <c r="H16" s="4"/>
      <c r="I16" s="4"/>
      <c r="J16" s="4"/>
      <c r="K16" s="4"/>
      <c r="L16" s="4"/>
      <c r="M16" s="4"/>
      <c r="N16" s="4"/>
      <c r="O16" s="4"/>
      <c r="P16" s="4"/>
      <c r="Q16" s="281"/>
      <c r="R16" s="281"/>
      <c r="S16" s="281"/>
      <c r="U16" s="1"/>
    </row>
    <row r="17" spans="2:21" ht="14.4" customHeight="1" x14ac:dyDescent="0.3">
      <c r="B17" s="3"/>
      <c r="C17" s="4"/>
      <c r="D17" s="4"/>
      <c r="E17" s="4"/>
      <c r="F17" s="4"/>
      <c r="G17" s="4"/>
      <c r="H17" s="4"/>
      <c r="I17" s="4"/>
      <c r="J17" s="4"/>
      <c r="K17" s="4"/>
      <c r="L17" s="4"/>
      <c r="M17" s="4"/>
      <c r="N17" s="4"/>
      <c r="O17" s="4"/>
      <c r="P17" s="4"/>
      <c r="Q17" s="281"/>
      <c r="R17" s="281"/>
      <c r="S17" s="281"/>
      <c r="U17" s="1"/>
    </row>
    <row r="18" spans="2:21" ht="14.4" customHeight="1" x14ac:dyDescent="0.3">
      <c r="B18" s="3"/>
      <c r="C18" s="4"/>
      <c r="D18" s="4"/>
      <c r="E18" s="4"/>
      <c r="F18" s="4"/>
      <c r="G18" s="4"/>
      <c r="H18" s="4"/>
      <c r="I18" s="4"/>
      <c r="J18" s="4"/>
      <c r="K18" s="4"/>
      <c r="L18" s="4"/>
      <c r="M18" s="4"/>
      <c r="N18" s="4"/>
      <c r="O18" s="4"/>
      <c r="P18" s="4"/>
      <c r="Q18" s="281"/>
      <c r="R18" s="281"/>
      <c r="S18" s="281"/>
      <c r="U18" s="1"/>
    </row>
    <row r="19" spans="2:21" ht="14.4" customHeight="1" x14ac:dyDescent="0.3">
      <c r="B19" s="3"/>
      <c r="C19" s="4"/>
      <c r="D19" s="4"/>
      <c r="E19" s="4"/>
      <c r="F19" s="4"/>
      <c r="G19" s="4"/>
      <c r="H19" s="4"/>
      <c r="I19" s="4"/>
      <c r="J19" s="4"/>
      <c r="K19" s="4"/>
      <c r="L19" s="4"/>
      <c r="M19" s="4"/>
      <c r="N19" s="4"/>
      <c r="O19" s="4"/>
      <c r="P19" s="4"/>
      <c r="Q19" s="281"/>
      <c r="R19" s="281"/>
      <c r="S19" s="281"/>
      <c r="U19" s="1"/>
    </row>
    <row r="20" spans="2:21" ht="14.4" customHeight="1" x14ac:dyDescent="0.3">
      <c r="B20" s="3"/>
      <c r="C20" s="4"/>
      <c r="D20" s="4"/>
      <c r="E20" s="4"/>
      <c r="F20" s="4"/>
      <c r="G20" s="4"/>
      <c r="H20" s="4"/>
      <c r="I20" s="4"/>
      <c r="J20" s="4"/>
      <c r="K20" s="4"/>
      <c r="L20" s="4"/>
      <c r="M20" s="4"/>
      <c r="N20" s="4"/>
      <c r="O20" s="4"/>
      <c r="P20" s="4"/>
      <c r="Q20" s="281"/>
      <c r="R20" s="281"/>
      <c r="S20" s="281"/>
      <c r="U20" s="1"/>
    </row>
    <row r="21" spans="2:21" ht="14.4" customHeight="1" x14ac:dyDescent="0.3">
      <c r="B21" s="3"/>
      <c r="C21" s="4"/>
      <c r="D21" s="4"/>
      <c r="E21" s="4"/>
      <c r="F21" s="4"/>
      <c r="G21" s="4"/>
      <c r="H21" s="4"/>
      <c r="I21" s="4"/>
      <c r="J21" s="4"/>
      <c r="K21" s="4"/>
      <c r="L21" s="4"/>
      <c r="M21" s="4"/>
      <c r="N21" s="4"/>
      <c r="O21" s="4"/>
      <c r="P21" s="4"/>
      <c r="Q21" s="281"/>
      <c r="R21" s="281"/>
      <c r="S21" s="281"/>
      <c r="U21" s="1"/>
    </row>
    <row r="22" spans="2:21" ht="14.4" customHeight="1" x14ac:dyDescent="0.3">
      <c r="B22" s="3"/>
      <c r="C22" s="4"/>
      <c r="D22" s="4"/>
      <c r="E22" s="4"/>
      <c r="F22" s="4"/>
      <c r="G22" s="4"/>
      <c r="H22" s="4"/>
      <c r="I22" s="4"/>
      <c r="J22" s="4"/>
      <c r="K22" s="4"/>
      <c r="L22" s="4"/>
      <c r="M22" s="4"/>
      <c r="N22" s="4"/>
      <c r="O22" s="4"/>
      <c r="P22" s="4"/>
      <c r="Q22" s="281"/>
      <c r="R22" s="281"/>
      <c r="S22" s="281"/>
      <c r="U22" s="1"/>
    </row>
    <row r="23" spans="2:21" ht="14.4" customHeight="1" x14ac:dyDescent="0.3">
      <c r="B23" s="3"/>
      <c r="C23" s="4"/>
      <c r="D23" s="4"/>
      <c r="E23" s="4"/>
      <c r="F23" s="4"/>
      <c r="G23" s="4"/>
      <c r="H23" s="4"/>
      <c r="I23" s="4"/>
      <c r="J23" s="4"/>
      <c r="K23" s="4"/>
      <c r="L23" s="4"/>
      <c r="M23" s="4"/>
      <c r="N23" s="4"/>
      <c r="O23" s="4"/>
      <c r="P23" s="4"/>
      <c r="Q23" s="281"/>
      <c r="R23" s="281"/>
      <c r="S23" s="281"/>
      <c r="U23" s="1"/>
    </row>
    <row r="24" spans="2:21" ht="14.4" customHeight="1" x14ac:dyDescent="0.3">
      <c r="B24" s="3"/>
      <c r="C24" s="4"/>
      <c r="D24" s="4"/>
      <c r="E24" s="4"/>
      <c r="F24" s="4"/>
      <c r="G24" s="4"/>
      <c r="H24" s="4"/>
      <c r="I24" s="4"/>
      <c r="J24" s="4"/>
      <c r="K24" s="4"/>
      <c r="L24" s="4"/>
      <c r="M24" s="4"/>
      <c r="N24" s="4"/>
      <c r="O24" s="4"/>
      <c r="P24" s="4"/>
      <c r="Q24" s="281"/>
      <c r="R24" s="281"/>
      <c r="S24" s="281"/>
      <c r="U24" s="1"/>
    </row>
    <row r="25" spans="2:21" ht="14.4" customHeight="1" x14ac:dyDescent="0.3">
      <c r="B25" s="3"/>
      <c r="C25" s="4"/>
      <c r="D25" s="4"/>
      <c r="E25" s="4"/>
      <c r="F25" s="4"/>
      <c r="G25" s="4"/>
      <c r="H25" s="4"/>
      <c r="I25" s="4"/>
      <c r="J25" s="4"/>
      <c r="K25" s="4"/>
      <c r="L25" s="4"/>
      <c r="M25" s="4"/>
      <c r="N25" s="4"/>
      <c r="O25" s="4"/>
      <c r="P25" s="4"/>
      <c r="Q25" s="281"/>
      <c r="R25" s="281"/>
      <c r="S25" s="281"/>
      <c r="U25" s="1"/>
    </row>
    <row r="26" spans="2:21" ht="14.4" customHeight="1" x14ac:dyDescent="0.3">
      <c r="B26" s="3"/>
      <c r="C26" s="4"/>
      <c r="D26" s="4"/>
      <c r="E26" s="4"/>
      <c r="F26" s="4"/>
      <c r="G26" s="4"/>
      <c r="H26" s="4"/>
      <c r="I26" s="4"/>
      <c r="J26" s="4"/>
      <c r="K26" s="4"/>
      <c r="L26" s="4"/>
      <c r="M26" s="4"/>
      <c r="N26" s="4"/>
      <c r="O26" s="4"/>
      <c r="P26" s="4"/>
      <c r="Q26" s="281"/>
      <c r="R26" s="281"/>
      <c r="S26" s="281"/>
      <c r="U26" s="1"/>
    </row>
    <row r="27" spans="2:21" ht="14.4" customHeight="1" x14ac:dyDescent="0.3">
      <c r="B27" s="3"/>
      <c r="C27" s="4"/>
      <c r="D27" s="4"/>
      <c r="E27" s="4"/>
      <c r="F27" s="4"/>
      <c r="G27" s="4"/>
      <c r="H27" s="4"/>
      <c r="I27" s="4"/>
      <c r="J27" s="4"/>
      <c r="K27" s="4"/>
      <c r="L27" s="4"/>
      <c r="M27" s="4"/>
      <c r="N27" s="4"/>
      <c r="O27" s="4"/>
      <c r="P27" s="4"/>
      <c r="Q27" s="281"/>
      <c r="R27" s="281"/>
      <c r="S27" s="281"/>
      <c r="U27" s="1"/>
    </row>
    <row r="28" spans="2:21" ht="33.6" customHeight="1" x14ac:dyDescent="0.3">
      <c r="B28" s="271" t="s">
        <v>2</v>
      </c>
      <c r="C28" s="272"/>
      <c r="D28" s="272"/>
      <c r="E28" s="272"/>
      <c r="F28" s="272"/>
      <c r="G28" s="272"/>
      <c r="H28" s="272"/>
      <c r="I28" s="272"/>
      <c r="J28" s="272"/>
      <c r="K28" s="272"/>
      <c r="L28" s="272"/>
      <c r="M28" s="272"/>
      <c r="N28" s="272"/>
      <c r="O28" s="272"/>
      <c r="P28" s="272"/>
      <c r="Q28" s="272"/>
      <c r="R28" s="272"/>
      <c r="S28" s="272"/>
      <c r="T28" s="272"/>
      <c r="U28" s="273"/>
    </row>
    <row r="29" spans="2:21" ht="38.4" customHeight="1" x14ac:dyDescent="0.3">
      <c r="B29" s="271" t="s">
        <v>3</v>
      </c>
      <c r="C29" s="272"/>
      <c r="D29" s="272"/>
      <c r="E29" s="272"/>
      <c r="F29" s="272"/>
      <c r="G29" s="272"/>
      <c r="H29" s="272"/>
      <c r="I29" s="272"/>
      <c r="J29" s="272"/>
      <c r="K29" s="272"/>
      <c r="L29" s="272"/>
      <c r="M29" s="272"/>
      <c r="N29" s="272"/>
      <c r="O29" s="272"/>
      <c r="P29" s="272"/>
      <c r="Q29" s="272"/>
      <c r="R29" s="272"/>
      <c r="S29" s="272"/>
      <c r="T29" s="272"/>
      <c r="U29" s="273"/>
    </row>
    <row r="30" spans="2:21" ht="15" customHeight="1" thickBot="1" x14ac:dyDescent="0.35">
      <c r="B30" s="5"/>
      <c r="C30" s="6"/>
      <c r="D30" s="6"/>
      <c r="E30" s="6"/>
      <c r="F30" s="6"/>
      <c r="G30" s="6"/>
      <c r="H30" s="6"/>
      <c r="I30" s="6"/>
      <c r="J30" s="6"/>
      <c r="K30" s="6"/>
      <c r="L30" s="6"/>
      <c r="M30" s="6"/>
      <c r="N30" s="6"/>
      <c r="O30" s="6"/>
      <c r="P30" s="274"/>
      <c r="Q30" s="274"/>
      <c r="R30" s="274"/>
      <c r="S30" s="274"/>
      <c r="T30" s="7"/>
      <c r="U30" s="8"/>
    </row>
  </sheetData>
  <mergeCells count="6">
    <mergeCell ref="B15:U15"/>
    <mergeCell ref="B28:U28"/>
    <mergeCell ref="B29:U29"/>
    <mergeCell ref="P30:S30"/>
    <mergeCell ref="B2:U14"/>
    <mergeCell ref="Q16:S27"/>
  </mergeCells>
  <pageMargins left="0.7" right="0.7" top="0.75" bottom="0.75" header="0.3" footer="0.3"/>
  <pageSetup scale="3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3"/>
  <sheetViews>
    <sheetView showGridLines="0" view="pageBreakPreview" zoomScale="90" zoomScaleNormal="115" zoomScaleSheetLayoutView="90" workbookViewId="0">
      <selection activeCell="N15" sqref="N15"/>
    </sheetView>
  </sheetViews>
  <sheetFormatPr defaultColWidth="8.88671875" defaultRowHeight="11.4" x14ac:dyDescent="0.2"/>
  <cols>
    <col min="1" max="1" width="3.6640625" style="17" customWidth="1"/>
    <col min="2" max="2" width="9.109375" style="16" customWidth="1"/>
    <col min="3" max="3" width="41.6640625" style="17" bestFit="1" customWidth="1"/>
    <col min="4" max="4" width="15.6640625" style="17" customWidth="1"/>
    <col min="5" max="5" width="18" style="17" customWidth="1"/>
    <col min="6" max="6" width="19.6640625" style="17" customWidth="1"/>
    <col min="7" max="7" width="18.88671875" style="17" customWidth="1"/>
    <col min="8" max="8" width="20.33203125" style="17" customWidth="1"/>
    <col min="9" max="9" width="16.6640625" style="17" customWidth="1"/>
    <col min="10" max="10" width="2.88671875" style="17" customWidth="1"/>
    <col min="11" max="16384" width="8.88671875" style="17"/>
  </cols>
  <sheetData>
    <row r="1" spans="2:9" ht="15" customHeight="1" x14ac:dyDescent="0.2"/>
    <row r="2" spans="2:9" ht="13.8" x14ac:dyDescent="0.25">
      <c r="B2" s="20" t="s">
        <v>189</v>
      </c>
    </row>
    <row r="3" spans="2:9" ht="13.8" x14ac:dyDescent="0.25">
      <c r="B3" s="292" t="s">
        <v>190</v>
      </c>
      <c r="C3" s="292"/>
      <c r="D3" s="292"/>
      <c r="E3" s="292"/>
      <c r="F3" s="292"/>
      <c r="G3" s="292"/>
      <c r="H3" s="292"/>
      <c r="I3" s="292"/>
    </row>
    <row r="4" spans="2:9" ht="12" thickBot="1" x14ac:dyDescent="0.25">
      <c r="C4" s="113"/>
    </row>
    <row r="5" spans="2:9" ht="19.95" customHeight="1" thickBot="1" x14ac:dyDescent="0.25">
      <c r="B5" s="295" t="s">
        <v>51</v>
      </c>
      <c r="C5" s="295" t="s">
        <v>137</v>
      </c>
      <c r="D5" s="298" t="s">
        <v>138</v>
      </c>
      <c r="E5" s="299"/>
      <c r="F5" s="299"/>
      <c r="G5" s="299"/>
      <c r="H5" s="299"/>
      <c r="I5" s="300"/>
    </row>
    <row r="6" spans="2:9" ht="19.95" customHeight="1" thickBot="1" x14ac:dyDescent="0.25">
      <c r="B6" s="296"/>
      <c r="C6" s="296"/>
      <c r="D6" s="298" t="s">
        <v>54</v>
      </c>
      <c r="E6" s="299"/>
      <c r="F6" s="299"/>
      <c r="G6" s="299"/>
      <c r="H6" s="299"/>
      <c r="I6" s="300"/>
    </row>
    <row r="7" spans="2:9" ht="19.95" customHeight="1" x14ac:dyDescent="0.2">
      <c r="B7" s="296"/>
      <c r="C7" s="296"/>
      <c r="D7" s="307" t="s">
        <v>55</v>
      </c>
      <c r="E7" s="308"/>
      <c r="F7" s="307" t="s">
        <v>56</v>
      </c>
      <c r="G7" s="308"/>
      <c r="H7" s="307" t="s">
        <v>57</v>
      </c>
      <c r="I7" s="308"/>
    </row>
    <row r="8" spans="2:9" ht="19.95" customHeight="1" x14ac:dyDescent="0.2">
      <c r="B8" s="296"/>
      <c r="C8" s="296"/>
      <c r="D8" s="317"/>
      <c r="E8" s="318"/>
      <c r="F8" s="317"/>
      <c r="G8" s="318"/>
      <c r="H8" s="317"/>
      <c r="I8" s="318"/>
    </row>
    <row r="9" spans="2:9" ht="19.95" customHeight="1" x14ac:dyDescent="0.2">
      <c r="B9" s="296"/>
      <c r="C9" s="296"/>
      <c r="D9" s="317"/>
      <c r="E9" s="318"/>
      <c r="F9" s="317"/>
      <c r="G9" s="318"/>
      <c r="H9" s="317"/>
      <c r="I9" s="318"/>
    </row>
    <row r="10" spans="2:9" ht="19.95" customHeight="1" x14ac:dyDescent="0.2">
      <c r="B10" s="296"/>
      <c r="C10" s="296"/>
      <c r="D10" s="319"/>
      <c r="E10" s="320"/>
      <c r="F10" s="319"/>
      <c r="G10" s="320"/>
      <c r="H10" s="319"/>
      <c r="I10" s="320"/>
    </row>
    <row r="11" spans="2:9" ht="45" customHeight="1" x14ac:dyDescent="0.2">
      <c r="B11" s="309"/>
      <c r="C11" s="309"/>
      <c r="D11" s="143" t="s">
        <v>58</v>
      </c>
      <c r="E11" s="143" t="s">
        <v>144</v>
      </c>
      <c r="F11" s="143" t="s">
        <v>58</v>
      </c>
      <c r="G11" s="143" t="s">
        <v>144</v>
      </c>
      <c r="H11" s="143" t="s">
        <v>58</v>
      </c>
      <c r="I11" s="143" t="s">
        <v>144</v>
      </c>
    </row>
    <row r="12" spans="2:9" s="181" customFormat="1" ht="19.95" customHeight="1" x14ac:dyDescent="0.3">
      <c r="B12" s="160">
        <v>1</v>
      </c>
      <c r="C12" s="163" t="s">
        <v>61</v>
      </c>
      <c r="D12" s="175">
        <v>560620</v>
      </c>
      <c r="E12" s="147">
        <v>0.11578804704197458</v>
      </c>
      <c r="F12" s="175">
        <v>3356893</v>
      </c>
      <c r="G12" s="147">
        <v>7.4468744349257029E-2</v>
      </c>
      <c r="H12" s="176">
        <v>3917513</v>
      </c>
      <c r="I12" s="162">
        <v>7.8476361773738637E-2</v>
      </c>
    </row>
    <row r="13" spans="2:9" s="181" customFormat="1" ht="19.95" customHeight="1" x14ac:dyDescent="0.3">
      <c r="B13" s="160">
        <v>2</v>
      </c>
      <c r="C13" s="163" t="s">
        <v>62</v>
      </c>
      <c r="D13" s="175">
        <v>2317.116</v>
      </c>
      <c r="E13" s="147">
        <v>4.785671870602404E-4</v>
      </c>
      <c r="F13" s="175">
        <v>3429325.3969900003</v>
      </c>
      <c r="G13" s="147">
        <v>7.6075572345875392E-2</v>
      </c>
      <c r="H13" s="176">
        <v>3431642.5129900002</v>
      </c>
      <c r="I13" s="162">
        <v>6.8743312230883424E-2</v>
      </c>
    </row>
    <row r="14" spans="2:9" s="181" customFormat="1" ht="19.95" customHeight="1" x14ac:dyDescent="0.3">
      <c r="B14" s="160">
        <v>3</v>
      </c>
      <c r="C14" s="163" t="s">
        <v>63</v>
      </c>
      <c r="D14" s="175">
        <v>160099.18100000001</v>
      </c>
      <c r="E14" s="147">
        <v>3.3066197247707194E-2</v>
      </c>
      <c r="F14" s="175">
        <v>3056352.0300000003</v>
      </c>
      <c r="G14" s="147">
        <v>6.7801594499259515E-2</v>
      </c>
      <c r="H14" s="176">
        <v>3216451.2110000001</v>
      </c>
      <c r="I14" s="162">
        <v>6.4432559346201471E-2</v>
      </c>
    </row>
    <row r="15" spans="2:9" s="181" customFormat="1" ht="19.95" customHeight="1" x14ac:dyDescent="0.3">
      <c r="B15" s="160">
        <v>4</v>
      </c>
      <c r="C15" s="163" t="s">
        <v>64</v>
      </c>
      <c r="D15" s="175">
        <v>67419.998280000014</v>
      </c>
      <c r="E15" s="147">
        <v>1.3924636888470779E-2</v>
      </c>
      <c r="F15" s="175">
        <v>3104031.3553810003</v>
      </c>
      <c r="G15" s="147">
        <v>6.8859304558097467E-2</v>
      </c>
      <c r="H15" s="176">
        <v>3171451.3536610003</v>
      </c>
      <c r="I15" s="162">
        <v>6.353111368812657E-2</v>
      </c>
    </row>
    <row r="16" spans="2:9" s="181" customFormat="1" ht="19.95" customHeight="1" x14ac:dyDescent="0.3">
      <c r="B16" s="160">
        <v>5</v>
      </c>
      <c r="C16" s="164" t="s">
        <v>65</v>
      </c>
      <c r="D16" s="175">
        <v>360983</v>
      </c>
      <c r="E16" s="147">
        <v>7.4555878465543707E-2</v>
      </c>
      <c r="F16" s="175">
        <v>2095154</v>
      </c>
      <c r="G16" s="147">
        <v>4.6478540602373462E-2</v>
      </c>
      <c r="H16" s="176">
        <v>2456137</v>
      </c>
      <c r="I16" s="162">
        <v>4.9201801188117331E-2</v>
      </c>
    </row>
    <row r="17" spans="2:9" s="181" customFormat="1" ht="19.95" customHeight="1" x14ac:dyDescent="0.3">
      <c r="B17" s="160">
        <v>6</v>
      </c>
      <c r="C17" s="163" t="s">
        <v>66</v>
      </c>
      <c r="D17" s="175">
        <v>497722.75140000001</v>
      </c>
      <c r="E17" s="147">
        <v>0.1027975194480472</v>
      </c>
      <c r="F17" s="175">
        <v>1868898.43931</v>
      </c>
      <c r="G17" s="147">
        <v>4.1459325659680496E-2</v>
      </c>
      <c r="H17" s="176">
        <v>2366621.1907100002</v>
      </c>
      <c r="I17" s="162">
        <v>4.7408603556275138E-2</v>
      </c>
    </row>
    <row r="18" spans="2:9" s="181" customFormat="1" ht="19.95" customHeight="1" x14ac:dyDescent="0.3">
      <c r="B18" s="160">
        <v>7</v>
      </c>
      <c r="C18" s="163" t="s">
        <v>67</v>
      </c>
      <c r="D18" s="175">
        <v>403.15899999999999</v>
      </c>
      <c r="E18" s="147">
        <v>8.3266728367513518E-5</v>
      </c>
      <c r="F18" s="175">
        <v>2219723.4381100019</v>
      </c>
      <c r="G18" s="147">
        <v>4.9241967866913712E-2</v>
      </c>
      <c r="H18" s="177">
        <v>2220126.5971100018</v>
      </c>
      <c r="I18" s="162">
        <v>4.4473996134359678E-2</v>
      </c>
    </row>
    <row r="19" spans="2:9" s="181" customFormat="1" ht="19.95" customHeight="1" x14ac:dyDescent="0.3">
      <c r="B19" s="160">
        <v>8</v>
      </c>
      <c r="C19" s="166" t="s">
        <v>68</v>
      </c>
      <c r="D19" s="175">
        <v>13559.121730000003</v>
      </c>
      <c r="E19" s="147">
        <v>2.8004427682228605E-3</v>
      </c>
      <c r="F19" s="175">
        <v>2196836.7977162669</v>
      </c>
      <c r="G19" s="147">
        <v>4.873425452231369E-2</v>
      </c>
      <c r="H19" s="176">
        <v>2210395.9194462667</v>
      </c>
      <c r="I19" s="162">
        <v>4.4279069357947475E-2</v>
      </c>
    </row>
    <row r="20" spans="2:9" s="181" customFormat="1" ht="19.95" customHeight="1" x14ac:dyDescent="0.3">
      <c r="B20" s="160">
        <v>9</v>
      </c>
      <c r="C20" s="163" t="s">
        <v>69</v>
      </c>
      <c r="D20" s="175"/>
      <c r="E20" s="147">
        <v>0</v>
      </c>
      <c r="F20" s="175">
        <v>2076206.0344299579</v>
      </c>
      <c r="G20" s="147">
        <v>4.605820215131947E-2</v>
      </c>
      <c r="H20" s="177">
        <v>2076206.0344299579</v>
      </c>
      <c r="I20" s="162">
        <v>4.159095218694734E-2</v>
      </c>
    </row>
    <row r="21" spans="2:9" s="181" customFormat="1" ht="19.95" customHeight="1" x14ac:dyDescent="0.3">
      <c r="B21" s="160">
        <v>10</v>
      </c>
      <c r="C21" s="163" t="s">
        <v>70</v>
      </c>
      <c r="D21" s="175">
        <v>8053.3017199999995</v>
      </c>
      <c r="E21" s="147">
        <v>1.6632943498244351E-3</v>
      </c>
      <c r="F21" s="175">
        <v>1820272.7240800001</v>
      </c>
      <c r="G21" s="147">
        <v>4.0380621049118694E-2</v>
      </c>
      <c r="H21" s="177">
        <v>1828326.0258000002</v>
      </c>
      <c r="I21" s="162">
        <v>3.6625372944779661E-2</v>
      </c>
    </row>
    <row r="22" spans="2:9" s="181" customFormat="1" ht="19.95" customHeight="1" x14ac:dyDescent="0.3">
      <c r="B22" s="160">
        <v>11</v>
      </c>
      <c r="C22" s="164" t="s">
        <v>71</v>
      </c>
      <c r="D22" s="175">
        <v>140787.40869000001</v>
      </c>
      <c r="E22" s="147">
        <v>2.9077626735249228E-2</v>
      </c>
      <c r="F22" s="175">
        <v>1678011.9215200003</v>
      </c>
      <c r="G22" s="147">
        <v>3.7224731559414748E-2</v>
      </c>
      <c r="H22" s="177">
        <v>1818799.3302100003</v>
      </c>
      <c r="I22" s="162">
        <v>3.6434532375870479E-2</v>
      </c>
    </row>
    <row r="23" spans="2:9" s="181" customFormat="1" ht="19.95" customHeight="1" x14ac:dyDescent="0.3">
      <c r="B23" s="160">
        <v>12</v>
      </c>
      <c r="C23" s="163" t="s">
        <v>72</v>
      </c>
      <c r="D23" s="175">
        <v>179888</v>
      </c>
      <c r="E23" s="147">
        <v>3.715329493469146E-2</v>
      </c>
      <c r="F23" s="175">
        <v>1481048</v>
      </c>
      <c r="G23" s="147">
        <v>3.2855317366677586E-2</v>
      </c>
      <c r="H23" s="176">
        <v>1660936</v>
      </c>
      <c r="I23" s="162">
        <v>3.3272184270741759E-2</v>
      </c>
    </row>
    <row r="24" spans="2:9" s="181" customFormat="1" ht="19.95" customHeight="1" x14ac:dyDescent="0.3">
      <c r="B24" s="160">
        <v>13</v>
      </c>
      <c r="C24" s="163" t="s">
        <v>73</v>
      </c>
      <c r="D24" s="175"/>
      <c r="E24" s="147">
        <v>0</v>
      </c>
      <c r="F24" s="175">
        <v>1602953.8709999998</v>
      </c>
      <c r="G24" s="147">
        <v>3.5559656510693344E-2</v>
      </c>
      <c r="H24" s="176">
        <v>1602953.8709999998</v>
      </c>
      <c r="I24" s="162">
        <v>3.2110675289963496E-2</v>
      </c>
    </row>
    <row r="25" spans="2:9" s="181" customFormat="1" ht="19.95" customHeight="1" x14ac:dyDescent="0.3">
      <c r="B25" s="160">
        <v>14</v>
      </c>
      <c r="C25" s="164" t="s">
        <v>74</v>
      </c>
      <c r="D25" s="175">
        <v>37446.67</v>
      </c>
      <c r="E25" s="147">
        <v>7.7340743953574582E-3</v>
      </c>
      <c r="F25" s="175">
        <v>1447991.4</v>
      </c>
      <c r="G25" s="147">
        <v>3.2121995364917132E-2</v>
      </c>
      <c r="H25" s="176">
        <v>1485438.0699999998</v>
      </c>
      <c r="I25" s="162">
        <v>2.9756576525413976E-2</v>
      </c>
    </row>
    <row r="26" spans="2:9" s="181" customFormat="1" ht="19.95" customHeight="1" x14ac:dyDescent="0.3">
      <c r="B26" s="160">
        <v>15</v>
      </c>
      <c r="C26" s="166" t="s">
        <v>75</v>
      </c>
      <c r="D26" s="175">
        <v>169047</v>
      </c>
      <c r="E26" s="147">
        <v>3.4914241354758443E-2</v>
      </c>
      <c r="F26" s="175">
        <v>1238579</v>
      </c>
      <c r="G26" s="147">
        <v>2.7476426239191543E-2</v>
      </c>
      <c r="H26" s="177">
        <v>1407626</v>
      </c>
      <c r="I26" s="162">
        <v>2.8197830413867322E-2</v>
      </c>
    </row>
    <row r="27" spans="2:9" s="181" customFormat="1" ht="19.95" customHeight="1" x14ac:dyDescent="0.3">
      <c r="B27" s="160">
        <v>16</v>
      </c>
      <c r="C27" s="163" t="s">
        <v>76</v>
      </c>
      <c r="D27" s="175">
        <v>66617</v>
      </c>
      <c r="E27" s="147">
        <v>1.3758789072446971E-2</v>
      </c>
      <c r="F27" s="175">
        <v>1077199</v>
      </c>
      <c r="G27" s="147">
        <v>2.3896399719703702E-2</v>
      </c>
      <c r="H27" s="177">
        <v>1143816</v>
      </c>
      <c r="I27" s="162">
        <v>2.2913138569952578E-2</v>
      </c>
    </row>
    <row r="28" spans="2:9" s="181" customFormat="1" x14ac:dyDescent="0.3">
      <c r="B28" s="160">
        <v>17</v>
      </c>
      <c r="C28" s="163" t="s">
        <v>77</v>
      </c>
      <c r="D28" s="175">
        <v>34818</v>
      </c>
      <c r="E28" s="147">
        <v>7.1911601832033659E-3</v>
      </c>
      <c r="F28" s="175">
        <v>1056826</v>
      </c>
      <c r="G28" s="147">
        <v>2.3444448546810371E-2</v>
      </c>
      <c r="H28" s="177">
        <v>1091644</v>
      </c>
      <c r="I28" s="162">
        <v>2.1868019192822368E-2</v>
      </c>
    </row>
    <row r="29" spans="2:9" s="181" customFormat="1" ht="19.95" customHeight="1" x14ac:dyDescent="0.3">
      <c r="B29" s="160">
        <v>18</v>
      </c>
      <c r="C29" s="163" t="s">
        <v>78</v>
      </c>
      <c r="D29" s="175"/>
      <c r="E29" s="147">
        <v>0</v>
      </c>
      <c r="F29" s="175">
        <v>1059019</v>
      </c>
      <c r="G29" s="147">
        <v>2.3493097686463592E-2</v>
      </c>
      <c r="H29" s="177">
        <v>1059019</v>
      </c>
      <c r="I29" s="162">
        <v>2.1214469018804256E-2</v>
      </c>
    </row>
    <row r="30" spans="2:9" s="181" customFormat="1" ht="19.95" customHeight="1" x14ac:dyDescent="0.3">
      <c r="B30" s="160">
        <v>19</v>
      </c>
      <c r="C30" s="163" t="s">
        <v>79</v>
      </c>
      <c r="D30" s="175">
        <v>218812</v>
      </c>
      <c r="E30" s="147">
        <v>4.5192490723392931E-2</v>
      </c>
      <c r="F30" s="175">
        <v>781214</v>
      </c>
      <c r="G30" s="147">
        <v>1.7330318734633626E-2</v>
      </c>
      <c r="H30" s="177">
        <v>1000026</v>
      </c>
      <c r="I30" s="162">
        <v>2.0032710078854814E-2</v>
      </c>
    </row>
    <row r="31" spans="2:9" s="181" customFormat="1" ht="19.95" customHeight="1" x14ac:dyDescent="0.3">
      <c r="B31" s="160">
        <v>20</v>
      </c>
      <c r="C31" s="163" t="s">
        <v>80</v>
      </c>
      <c r="D31" s="175">
        <v>104920</v>
      </c>
      <c r="E31" s="147">
        <v>2.1669726188227274E-2</v>
      </c>
      <c r="F31" s="175">
        <v>795349.18518999999</v>
      </c>
      <c r="G31" s="147">
        <v>1.7643891282892839E-2</v>
      </c>
      <c r="H31" s="177">
        <v>900269.18518999999</v>
      </c>
      <c r="I31" s="162">
        <v>1.8034362686408276E-2</v>
      </c>
    </row>
    <row r="32" spans="2:9" s="181" customFormat="1" ht="19.95" customHeight="1" x14ac:dyDescent="0.3">
      <c r="B32" s="160">
        <v>21</v>
      </c>
      <c r="C32" s="164" t="s">
        <v>81</v>
      </c>
      <c r="D32" s="175">
        <v>162745</v>
      </c>
      <c r="E32" s="147">
        <v>3.3612653340669534E-2</v>
      </c>
      <c r="F32" s="175">
        <v>577537</v>
      </c>
      <c r="G32" s="147">
        <v>1.281198274870151E-2</v>
      </c>
      <c r="H32" s="176">
        <v>740282</v>
      </c>
      <c r="I32" s="162">
        <v>1.4829469116397771E-2</v>
      </c>
    </row>
    <row r="33" spans="2:9" s="181" customFormat="1" ht="19.95" customHeight="1" x14ac:dyDescent="0.3">
      <c r="B33" s="160">
        <v>22</v>
      </c>
      <c r="C33" s="163" t="s">
        <v>82</v>
      </c>
      <c r="D33" s="175">
        <v>53452.180909999995</v>
      </c>
      <c r="E33" s="147">
        <v>1.1039783878033633E-2</v>
      </c>
      <c r="F33" s="175">
        <v>640940.58427189989</v>
      </c>
      <c r="G33" s="147">
        <v>1.4218517096972571E-2</v>
      </c>
      <c r="H33" s="176">
        <v>694392.76518189989</v>
      </c>
      <c r="I33" s="162">
        <v>1.391020728035402E-2</v>
      </c>
    </row>
    <row r="34" spans="2:9" s="181" customFormat="1" ht="19.95" customHeight="1" x14ac:dyDescent="0.3">
      <c r="B34" s="160">
        <v>23</v>
      </c>
      <c r="C34" s="166" t="s">
        <v>83</v>
      </c>
      <c r="D34" s="175">
        <v>168769</v>
      </c>
      <c r="E34" s="147">
        <v>3.4856824428716439E-2</v>
      </c>
      <c r="F34" s="175">
        <v>497194</v>
      </c>
      <c r="G34" s="147">
        <v>1.1029667278040884E-2</v>
      </c>
      <c r="H34" s="177">
        <v>665963</v>
      </c>
      <c r="I34" s="162">
        <v>1.334069684412644E-2</v>
      </c>
    </row>
    <row r="35" spans="2:9" s="181" customFormat="1" ht="19.95" customHeight="1" x14ac:dyDescent="0.3">
      <c r="B35" s="160">
        <v>24</v>
      </c>
      <c r="C35" s="163" t="s">
        <v>84</v>
      </c>
      <c r="D35" s="175">
        <v>16067.341700000001</v>
      </c>
      <c r="E35" s="147">
        <v>3.318479748491099E-3</v>
      </c>
      <c r="F35" s="175">
        <v>583165.1801</v>
      </c>
      <c r="G35" s="147">
        <v>1.2936837340438117E-2</v>
      </c>
      <c r="H35" s="177">
        <v>599232.52179999999</v>
      </c>
      <c r="I35" s="162">
        <v>1.2003939276619253E-2</v>
      </c>
    </row>
    <row r="36" spans="2:9" s="181" customFormat="1" ht="19.95" customHeight="1" x14ac:dyDescent="0.3">
      <c r="B36" s="160">
        <v>25</v>
      </c>
      <c r="C36" s="163" t="s">
        <v>85</v>
      </c>
      <c r="D36" s="175">
        <v>5275.7619199999999</v>
      </c>
      <c r="E36" s="147">
        <v>1.0896332085462848E-3</v>
      </c>
      <c r="F36" s="175">
        <v>577932.58889999997</v>
      </c>
      <c r="G36" s="147">
        <v>1.2820758425692556E-2</v>
      </c>
      <c r="H36" s="177">
        <v>583208.35081999993</v>
      </c>
      <c r="I36" s="162">
        <v>1.1682940051102778E-2</v>
      </c>
    </row>
    <row r="37" spans="2:9" s="181" customFormat="1" ht="19.95" customHeight="1" x14ac:dyDescent="0.3">
      <c r="B37" s="160">
        <v>26</v>
      </c>
      <c r="C37" s="163" t="s">
        <v>86</v>
      </c>
      <c r="D37" s="175">
        <v>138862.26071238067</v>
      </c>
      <c r="E37" s="147">
        <v>2.868001494010216E-2</v>
      </c>
      <c r="F37" s="175">
        <v>405683.90134323225</v>
      </c>
      <c r="G37" s="147">
        <v>8.9996227868265003E-3</v>
      </c>
      <c r="H37" s="177">
        <v>544546.16205561289</v>
      </c>
      <c r="I37" s="162">
        <v>1.0908451769267181E-2</v>
      </c>
    </row>
    <row r="38" spans="2:9" s="181" customFormat="1" ht="19.95" customHeight="1" x14ac:dyDescent="0.3">
      <c r="B38" s="160">
        <v>27</v>
      </c>
      <c r="C38" s="163" t="s">
        <v>87</v>
      </c>
      <c r="D38" s="175">
        <v>152344</v>
      </c>
      <c r="E38" s="147">
        <v>3.1464475471018827E-2</v>
      </c>
      <c r="F38" s="175">
        <v>379527</v>
      </c>
      <c r="G38" s="147">
        <v>8.4193625285764167E-3</v>
      </c>
      <c r="H38" s="177">
        <v>531871</v>
      </c>
      <c r="I38" s="162">
        <v>1.0654540524296957E-2</v>
      </c>
    </row>
    <row r="39" spans="2:9" s="181" customFormat="1" ht="19.95" customHeight="1" x14ac:dyDescent="0.3">
      <c r="B39" s="160">
        <v>28</v>
      </c>
      <c r="C39" s="163" t="s">
        <v>88</v>
      </c>
      <c r="D39" s="175">
        <v>132004.78899999999</v>
      </c>
      <c r="E39" s="147">
        <v>2.7263702184185237E-2</v>
      </c>
      <c r="F39" s="175">
        <v>318803.44200000004</v>
      </c>
      <c r="G39" s="147">
        <v>7.072281428082812E-3</v>
      </c>
      <c r="H39" s="177">
        <v>450808.23100000003</v>
      </c>
      <c r="I39" s="162">
        <v>9.0306757952137336E-3</v>
      </c>
    </row>
    <row r="40" spans="2:9" s="181" customFormat="1" ht="19.95" customHeight="1" x14ac:dyDescent="0.3">
      <c r="B40" s="160">
        <v>29</v>
      </c>
      <c r="C40" s="166" t="s">
        <v>89</v>
      </c>
      <c r="D40" s="175">
        <v>411531.016</v>
      </c>
      <c r="E40" s="147">
        <v>8.4995848595910944E-2</v>
      </c>
      <c r="F40" s="175">
        <v>30727.023000000001</v>
      </c>
      <c r="G40" s="147">
        <v>6.816430611284723E-4</v>
      </c>
      <c r="H40" s="176">
        <v>442258.03899999999</v>
      </c>
      <c r="I40" s="162">
        <v>8.8593967310148583E-3</v>
      </c>
    </row>
    <row r="41" spans="2:9" s="181" customFormat="1" ht="19.95" customHeight="1" x14ac:dyDescent="0.3">
      <c r="B41" s="160">
        <v>30</v>
      </c>
      <c r="C41" s="163" t="s">
        <v>90</v>
      </c>
      <c r="D41" s="175">
        <v>218720.673786</v>
      </c>
      <c r="E41" s="147">
        <v>4.5173628599382371E-2</v>
      </c>
      <c r="F41" s="175">
        <v>191301.60987427999</v>
      </c>
      <c r="G41" s="147">
        <v>4.2438024325854471E-3</v>
      </c>
      <c r="H41" s="176">
        <v>410022.28366027999</v>
      </c>
      <c r="I41" s="162">
        <v>8.2136439796928855E-3</v>
      </c>
    </row>
    <row r="42" spans="2:9" s="181" customFormat="1" ht="19.95" customHeight="1" x14ac:dyDescent="0.3">
      <c r="B42" s="160">
        <v>31</v>
      </c>
      <c r="C42" s="163" t="s">
        <v>91</v>
      </c>
      <c r="D42" s="175">
        <v>12652</v>
      </c>
      <c r="E42" s="147">
        <v>2.6130897420267962E-3</v>
      </c>
      <c r="F42" s="175">
        <v>284179</v>
      </c>
      <c r="G42" s="147">
        <v>6.3041786855963277E-3</v>
      </c>
      <c r="H42" s="176">
        <v>296831</v>
      </c>
      <c r="I42" s="162">
        <v>5.9461747648726663E-3</v>
      </c>
    </row>
    <row r="43" spans="2:9" s="181" customFormat="1" ht="19.95" customHeight="1" x14ac:dyDescent="0.3">
      <c r="B43" s="160">
        <v>32</v>
      </c>
      <c r="C43" s="163" t="s">
        <v>92</v>
      </c>
      <c r="D43" s="175">
        <v>204390.52000000002</v>
      </c>
      <c r="E43" s="147">
        <v>4.2213940181751723E-2</v>
      </c>
      <c r="F43" s="175">
        <v>82826.233999999997</v>
      </c>
      <c r="G43" s="147">
        <v>1.8374031120913714E-3</v>
      </c>
      <c r="H43" s="176">
        <v>287216.75400000002</v>
      </c>
      <c r="I43" s="162">
        <v>5.7535803695821543E-3</v>
      </c>
    </row>
    <row r="44" spans="2:9" s="181" customFormat="1" ht="19.95" customHeight="1" x14ac:dyDescent="0.3">
      <c r="B44" s="160">
        <v>33</v>
      </c>
      <c r="C44" s="163" t="s">
        <v>93</v>
      </c>
      <c r="D44" s="175">
        <v>66244.320000000007</v>
      </c>
      <c r="E44" s="147">
        <v>1.3681817345837856E-2</v>
      </c>
      <c r="F44" s="175">
        <v>167915.150861</v>
      </c>
      <c r="G44" s="147">
        <v>3.7250011965930209E-3</v>
      </c>
      <c r="H44" s="177">
        <v>234159.47086100001</v>
      </c>
      <c r="I44" s="162">
        <v>4.6907268330788048E-3</v>
      </c>
    </row>
    <row r="45" spans="2:9" s="181" customFormat="1" ht="19.95" customHeight="1" x14ac:dyDescent="0.3">
      <c r="B45" s="160">
        <v>34</v>
      </c>
      <c r="C45" s="163" t="s">
        <v>94</v>
      </c>
      <c r="D45" s="175">
        <v>1767</v>
      </c>
      <c r="E45" s="147">
        <v>3.6494859106555081E-4</v>
      </c>
      <c r="F45" s="175">
        <v>225341</v>
      </c>
      <c r="G45" s="147">
        <v>4.9989264836281426E-3</v>
      </c>
      <c r="H45" s="176">
        <v>227108</v>
      </c>
      <c r="I45" s="162">
        <v>4.5494704343572653E-3</v>
      </c>
    </row>
    <row r="46" spans="2:9" s="181" customFormat="1" ht="19.95" customHeight="1" x14ac:dyDescent="0.3">
      <c r="B46" s="160">
        <v>35</v>
      </c>
      <c r="C46" s="163" t="s">
        <v>95</v>
      </c>
      <c r="D46" s="175">
        <v>83263.25619</v>
      </c>
      <c r="E46" s="147">
        <v>1.7196835333373232E-2</v>
      </c>
      <c r="F46" s="175">
        <v>125911.26494999998</v>
      </c>
      <c r="G46" s="147">
        <v>2.7931941233316389E-3</v>
      </c>
      <c r="H46" s="177">
        <v>209174.52113999997</v>
      </c>
      <c r="I46" s="162">
        <v>4.1902235920675129E-3</v>
      </c>
    </row>
    <row r="47" spans="2:9" s="181" customFormat="1" ht="19.95" customHeight="1" x14ac:dyDescent="0.3">
      <c r="B47" s="160">
        <v>36</v>
      </c>
      <c r="C47" s="163" t="s">
        <v>96</v>
      </c>
      <c r="D47" s="175">
        <v>18617.246999999999</v>
      </c>
      <c r="E47" s="147">
        <v>3.8451262377868435E-3</v>
      </c>
      <c r="F47" s="175">
        <v>162610.59909968698</v>
      </c>
      <c r="G47" s="147">
        <v>3.6073259209733867E-3</v>
      </c>
      <c r="H47" s="176">
        <v>181227.84609968698</v>
      </c>
      <c r="I47" s="162">
        <v>3.6303905089771151E-3</v>
      </c>
    </row>
    <row r="48" spans="2:9" s="181" customFormat="1" ht="19.95" customHeight="1" x14ac:dyDescent="0.3">
      <c r="B48" s="160">
        <v>37</v>
      </c>
      <c r="C48" s="164" t="s">
        <v>97</v>
      </c>
      <c r="D48" s="175">
        <v>65234</v>
      </c>
      <c r="E48" s="147">
        <v>1.3473150192173254E-2</v>
      </c>
      <c r="F48" s="175">
        <v>106020</v>
      </c>
      <c r="G48" s="147">
        <v>2.3519296789943052E-3</v>
      </c>
      <c r="H48" s="176">
        <v>171254</v>
      </c>
      <c r="I48" s="162">
        <v>3.4305925364382546E-3</v>
      </c>
    </row>
    <row r="49" spans="2:9" s="181" customFormat="1" ht="19.95" customHeight="1" x14ac:dyDescent="0.3">
      <c r="B49" s="160">
        <v>38</v>
      </c>
      <c r="C49" s="164" t="s">
        <v>98</v>
      </c>
      <c r="D49" s="175"/>
      <c r="E49" s="147">
        <v>0</v>
      </c>
      <c r="F49" s="175">
        <v>167888</v>
      </c>
      <c r="G49" s="147">
        <v>3.724398886502508E-3</v>
      </c>
      <c r="H49" s="176">
        <v>167888</v>
      </c>
      <c r="I49" s="162">
        <v>3.3631641874499029E-3</v>
      </c>
    </row>
    <row r="50" spans="2:9" s="181" customFormat="1" ht="19.95" customHeight="1" x14ac:dyDescent="0.3">
      <c r="B50" s="160">
        <v>39</v>
      </c>
      <c r="C50" s="163" t="s">
        <v>99</v>
      </c>
      <c r="D50" s="175">
        <v>3248.3739999999998</v>
      </c>
      <c r="E50" s="147">
        <v>6.7090521480133987E-4</v>
      </c>
      <c r="F50" s="175">
        <v>160683.64799999999</v>
      </c>
      <c r="G50" s="147">
        <v>3.5645787649525927E-3</v>
      </c>
      <c r="H50" s="176">
        <v>163932.022</v>
      </c>
      <c r="I50" s="162">
        <v>3.2839172875169732E-3</v>
      </c>
    </row>
    <row r="51" spans="2:9" s="181" customFormat="1" ht="19.95" customHeight="1" x14ac:dyDescent="0.3">
      <c r="B51" s="160">
        <v>40</v>
      </c>
      <c r="C51" s="166" t="s">
        <v>100</v>
      </c>
      <c r="D51" s="175">
        <v>21771</v>
      </c>
      <c r="E51" s="147">
        <v>4.496488837627678E-3</v>
      </c>
      <c r="F51" s="175">
        <v>117029</v>
      </c>
      <c r="G51" s="147">
        <v>2.5961514657897051E-3</v>
      </c>
      <c r="H51" s="177">
        <v>138800</v>
      </c>
      <c r="I51" s="162">
        <v>2.7804678667805115E-3</v>
      </c>
    </row>
    <row r="52" spans="2:9" s="181" customFormat="1" ht="19.95" customHeight="1" x14ac:dyDescent="0.3">
      <c r="B52" s="160">
        <v>41</v>
      </c>
      <c r="C52" s="163" t="s">
        <v>191</v>
      </c>
      <c r="D52" s="175">
        <v>27251.949999999997</v>
      </c>
      <c r="E52" s="147">
        <v>5.6285007109727423E-3</v>
      </c>
      <c r="F52" s="175">
        <v>98999.879000000001</v>
      </c>
      <c r="G52" s="147">
        <v>2.1961965066680349E-3</v>
      </c>
      <c r="H52" s="176">
        <v>126251.829</v>
      </c>
      <c r="I52" s="162">
        <v>2.5291005306683568E-3</v>
      </c>
    </row>
    <row r="53" spans="2:9" s="181" customFormat="1" ht="19.95" customHeight="1" x14ac:dyDescent="0.3">
      <c r="B53" s="160">
        <v>42</v>
      </c>
      <c r="C53" s="163" t="s">
        <v>146</v>
      </c>
      <c r="D53" s="175">
        <v>69683.210000000006</v>
      </c>
      <c r="E53" s="147">
        <v>1.4392070917048616E-2</v>
      </c>
      <c r="F53" s="175">
        <v>45300.89</v>
      </c>
      <c r="G53" s="147">
        <v>1.0049472521774789E-3</v>
      </c>
      <c r="H53" s="177">
        <v>114984.1</v>
      </c>
      <c r="I53" s="162">
        <v>2.3033832510135233E-3</v>
      </c>
    </row>
    <row r="54" spans="2:9" s="181" customFormat="1" ht="19.95" customHeight="1" x14ac:dyDescent="0.3">
      <c r="B54" s="160">
        <v>43</v>
      </c>
      <c r="C54" s="166" t="s">
        <v>192</v>
      </c>
      <c r="D54" s="175"/>
      <c r="E54" s="147">
        <v>0</v>
      </c>
      <c r="F54" s="175">
        <v>113526</v>
      </c>
      <c r="G54" s="147">
        <v>2.5184415085597765E-3</v>
      </c>
      <c r="H54" s="176">
        <v>113526</v>
      </c>
      <c r="I54" s="162">
        <v>2.2741743158798586E-3</v>
      </c>
    </row>
    <row r="55" spans="2:9" s="181" customFormat="1" ht="19.95" customHeight="1" x14ac:dyDescent="0.3">
      <c r="B55" s="160">
        <v>44</v>
      </c>
      <c r="C55" s="166" t="s">
        <v>193</v>
      </c>
      <c r="D55" s="175">
        <v>2148.06212</v>
      </c>
      <c r="E55" s="147">
        <v>4.4365152473983029E-4</v>
      </c>
      <c r="F55" s="175">
        <v>110243.30043</v>
      </c>
      <c r="G55" s="147">
        <v>2.4456186586644278E-3</v>
      </c>
      <c r="H55" s="177">
        <v>112391.36255000001</v>
      </c>
      <c r="I55" s="162">
        <v>2.2514450437604726E-3</v>
      </c>
    </row>
    <row r="56" spans="2:9" s="181" customFormat="1" ht="19.95" customHeight="1" x14ac:dyDescent="0.3">
      <c r="B56" s="160">
        <v>45</v>
      </c>
      <c r="C56" s="163" t="s">
        <v>194</v>
      </c>
      <c r="D56" s="175">
        <v>2375</v>
      </c>
      <c r="E56" s="147">
        <v>4.9052229981928872E-4</v>
      </c>
      <c r="F56" s="175">
        <v>103166</v>
      </c>
      <c r="G56" s="147">
        <v>2.2886170275714626E-3</v>
      </c>
      <c r="H56" s="176">
        <v>105541</v>
      </c>
      <c r="I56" s="162">
        <v>2.1142172847830112E-3</v>
      </c>
    </row>
    <row r="57" spans="2:9" s="181" customFormat="1" ht="19.95" customHeight="1" x14ac:dyDescent="0.3">
      <c r="B57" s="160">
        <v>46</v>
      </c>
      <c r="C57" s="166" t="s">
        <v>195</v>
      </c>
      <c r="D57" s="175">
        <v>2381</v>
      </c>
      <c r="E57" s="147">
        <v>4.9176151405041113E-4</v>
      </c>
      <c r="F57" s="175">
        <v>102742</v>
      </c>
      <c r="G57" s="147">
        <v>2.2792110835619024E-3</v>
      </c>
      <c r="H57" s="177">
        <v>105123</v>
      </c>
      <c r="I57" s="162">
        <v>2.105843829679883E-3</v>
      </c>
    </row>
    <row r="58" spans="2:9" s="181" customFormat="1" ht="19.95" customHeight="1" x14ac:dyDescent="0.3">
      <c r="B58" s="160">
        <v>47</v>
      </c>
      <c r="C58" s="166" t="s">
        <v>196</v>
      </c>
      <c r="D58" s="175"/>
      <c r="E58" s="147">
        <v>0</v>
      </c>
      <c r="F58" s="175">
        <v>103864</v>
      </c>
      <c r="G58" s="147">
        <v>2.3041013410588992E-3</v>
      </c>
      <c r="H58" s="176">
        <v>103864</v>
      </c>
      <c r="I58" s="162">
        <v>2.0806233034242872E-3</v>
      </c>
    </row>
    <row r="59" spans="2:9" s="181" customFormat="1" ht="19.95" customHeight="1" x14ac:dyDescent="0.3">
      <c r="B59" s="160">
        <v>48</v>
      </c>
      <c r="C59" s="163" t="s">
        <v>197</v>
      </c>
      <c r="D59" s="175"/>
      <c r="E59" s="147">
        <v>0</v>
      </c>
      <c r="F59" s="175">
        <v>103671</v>
      </c>
      <c r="G59" s="147">
        <v>2.2998198618281326E-3</v>
      </c>
      <c r="H59" s="177">
        <v>103671</v>
      </c>
      <c r="I59" s="162">
        <v>2.0767570909005937E-3</v>
      </c>
    </row>
    <row r="60" spans="2:9" s="181" customFormat="1" ht="19.95" customHeight="1" x14ac:dyDescent="0.3">
      <c r="B60" s="160">
        <v>49</v>
      </c>
      <c r="C60" s="163" t="s">
        <v>198</v>
      </c>
      <c r="D60" s="175">
        <v>36477.263209999997</v>
      </c>
      <c r="E60" s="147">
        <v>7.5338572803716752E-3</v>
      </c>
      <c r="F60" s="175">
        <v>56660.719590000008</v>
      </c>
      <c r="G60" s="147">
        <v>1.2569517830305136E-3</v>
      </c>
      <c r="H60" s="177">
        <v>93137.982799999998</v>
      </c>
      <c r="I60" s="162">
        <v>1.8657576970616426E-3</v>
      </c>
    </row>
    <row r="61" spans="2:9" s="181" customFormat="1" ht="19.95" customHeight="1" x14ac:dyDescent="0.3">
      <c r="B61" s="160">
        <v>50</v>
      </c>
      <c r="C61" s="163" t="s">
        <v>147</v>
      </c>
      <c r="D61" s="175"/>
      <c r="E61" s="147">
        <v>0</v>
      </c>
      <c r="F61" s="175">
        <v>86263.43654000001</v>
      </c>
      <c r="G61" s="147">
        <v>1.9136534296403304E-3</v>
      </c>
      <c r="H61" s="176">
        <v>86263.43654000001</v>
      </c>
      <c r="I61" s="162">
        <v>1.7280454854288895E-3</v>
      </c>
    </row>
    <row r="62" spans="2:9" s="181" customFormat="1" ht="19.95" customHeight="1" x14ac:dyDescent="0.3">
      <c r="B62" s="160">
        <v>51</v>
      </c>
      <c r="C62" s="164" t="s">
        <v>199</v>
      </c>
      <c r="D62" s="175"/>
      <c r="E62" s="147">
        <v>0</v>
      </c>
      <c r="F62" s="175">
        <v>78201</v>
      </c>
      <c r="G62" s="147">
        <v>1.7347977063481763E-3</v>
      </c>
      <c r="H62" s="177">
        <v>78201</v>
      </c>
      <c r="I62" s="162">
        <v>1.5665372309085215E-3</v>
      </c>
    </row>
    <row r="63" spans="2:9" s="181" customFormat="1" ht="19.95" customHeight="1" x14ac:dyDescent="0.3">
      <c r="B63" s="160">
        <v>52</v>
      </c>
      <c r="C63" s="166" t="s">
        <v>200</v>
      </c>
      <c r="D63" s="175">
        <v>10512.014999999999</v>
      </c>
      <c r="E63" s="147">
        <v>2.1711064309620463E-3</v>
      </c>
      <c r="F63" s="175">
        <v>65117.147999999994</v>
      </c>
      <c r="G63" s="147">
        <v>1.4445477550713512E-3</v>
      </c>
      <c r="H63" s="177">
        <v>75629.163</v>
      </c>
      <c r="I63" s="162">
        <v>1.5150177054251124E-3</v>
      </c>
    </row>
    <row r="64" spans="2:9" s="181" customFormat="1" ht="19.95" customHeight="1" x14ac:dyDescent="0.3">
      <c r="B64" s="160">
        <v>53</v>
      </c>
      <c r="C64" s="163" t="s">
        <v>201</v>
      </c>
      <c r="D64" s="175">
        <v>42665</v>
      </c>
      <c r="E64" s="147">
        <v>8.8118458618062969E-3</v>
      </c>
      <c r="F64" s="175">
        <v>31597</v>
      </c>
      <c r="G64" s="147">
        <v>7.0094248318414512E-4</v>
      </c>
      <c r="H64" s="177">
        <v>74262</v>
      </c>
      <c r="I64" s="162">
        <v>1.4876304374845414E-3</v>
      </c>
    </row>
    <row r="65" spans="2:9" s="181" customFormat="1" ht="19.95" customHeight="1" x14ac:dyDescent="0.3">
      <c r="B65" s="160">
        <v>54</v>
      </c>
      <c r="C65" s="163" t="s">
        <v>202</v>
      </c>
      <c r="D65" s="175">
        <v>278.87</v>
      </c>
      <c r="E65" s="147">
        <v>5.7596612105517913E-5</v>
      </c>
      <c r="F65" s="175">
        <v>70667.535619999995</v>
      </c>
      <c r="G65" s="147">
        <v>1.5676766116399284E-3</v>
      </c>
      <c r="H65" s="177">
        <v>70946.40561999999</v>
      </c>
      <c r="I65" s="162">
        <v>1.4212118234148868E-3</v>
      </c>
    </row>
    <row r="66" spans="2:9" s="181" customFormat="1" ht="19.95" customHeight="1" x14ac:dyDescent="0.3">
      <c r="B66" s="160">
        <v>55</v>
      </c>
      <c r="C66" s="164" t="s">
        <v>203</v>
      </c>
      <c r="D66" s="175">
        <v>18053</v>
      </c>
      <c r="E66" s="147">
        <v>3.7285890857421556E-3</v>
      </c>
      <c r="F66" s="175">
        <v>48446</v>
      </c>
      <c r="G66" s="147">
        <v>1.0747178384131117E-3</v>
      </c>
      <c r="H66" s="177">
        <v>66499</v>
      </c>
      <c r="I66" s="162">
        <v>1.3321205523994038E-3</v>
      </c>
    </row>
    <row r="67" spans="2:9" s="181" customFormat="1" ht="19.95" customHeight="1" x14ac:dyDescent="0.3">
      <c r="B67" s="160">
        <v>56</v>
      </c>
      <c r="C67" s="163" t="s">
        <v>204</v>
      </c>
      <c r="D67" s="175">
        <v>51932</v>
      </c>
      <c r="E67" s="147">
        <v>1.0725812241774864E-2</v>
      </c>
      <c r="F67" s="175">
        <v>9874</v>
      </c>
      <c r="G67" s="147">
        <v>2.1904313950565714E-4</v>
      </c>
      <c r="H67" s="176">
        <v>61806</v>
      </c>
      <c r="I67" s="162">
        <v>1.2381094882870051E-3</v>
      </c>
    </row>
    <row r="68" spans="2:9" s="181" customFormat="1" ht="19.95" customHeight="1" x14ac:dyDescent="0.3">
      <c r="B68" s="160">
        <v>57</v>
      </c>
      <c r="C68" s="163" t="s">
        <v>205</v>
      </c>
      <c r="D68" s="175">
        <v>5537</v>
      </c>
      <c r="E68" s="147">
        <v>1.1435881996208006E-3</v>
      </c>
      <c r="F68" s="175">
        <v>54147</v>
      </c>
      <c r="G68" s="147">
        <v>1.2011878544473178E-3</v>
      </c>
      <c r="H68" s="177">
        <v>59684</v>
      </c>
      <c r="I68" s="162">
        <v>1.1956011827156201E-3</v>
      </c>
    </row>
    <row r="69" spans="2:9" s="181" customFormat="1" ht="19.95" customHeight="1" x14ac:dyDescent="0.3">
      <c r="B69" s="160">
        <v>58</v>
      </c>
      <c r="C69" s="164" t="s">
        <v>206</v>
      </c>
      <c r="D69" s="175"/>
      <c r="E69" s="147">
        <v>0</v>
      </c>
      <c r="F69" s="175">
        <v>59094.661</v>
      </c>
      <c r="G69" s="147">
        <v>1.3109459260140283E-3</v>
      </c>
      <c r="H69" s="176">
        <v>59094.661</v>
      </c>
      <c r="I69" s="162">
        <v>1.1837954323399675E-3</v>
      </c>
    </row>
    <row r="70" spans="2:9" s="181" customFormat="1" ht="19.95" customHeight="1" x14ac:dyDescent="0.3">
      <c r="B70" s="160">
        <v>59</v>
      </c>
      <c r="C70" s="164" t="s">
        <v>207</v>
      </c>
      <c r="D70" s="175">
        <v>1092</v>
      </c>
      <c r="E70" s="147">
        <v>2.2553699006427929E-4</v>
      </c>
      <c r="F70" s="175">
        <v>49570</v>
      </c>
      <c r="G70" s="147">
        <v>1.0996524635705311E-3</v>
      </c>
      <c r="H70" s="176">
        <v>50662</v>
      </c>
      <c r="I70" s="162">
        <v>1.0148707713748867E-3</v>
      </c>
    </row>
    <row r="71" spans="2:9" s="181" customFormat="1" ht="19.95" customHeight="1" x14ac:dyDescent="0.3">
      <c r="B71" s="160">
        <v>60</v>
      </c>
      <c r="C71" s="166" t="s">
        <v>208</v>
      </c>
      <c r="D71" s="175">
        <v>14.952</v>
      </c>
      <c r="E71" s="147">
        <v>3.0881218639570548E-6</v>
      </c>
      <c r="F71" s="175">
        <v>48802.637780000005</v>
      </c>
      <c r="G71" s="147">
        <v>1.0826294303715408E-3</v>
      </c>
      <c r="H71" s="177">
        <v>48817.589780000002</v>
      </c>
      <c r="I71" s="162">
        <v>9.7792319680808882E-4</v>
      </c>
    </row>
    <row r="72" spans="2:9" s="181" customFormat="1" ht="19.95" customHeight="1" x14ac:dyDescent="0.3">
      <c r="B72" s="160">
        <v>61</v>
      </c>
      <c r="C72" s="164" t="s">
        <v>209</v>
      </c>
      <c r="D72" s="175"/>
      <c r="E72" s="147">
        <v>0</v>
      </c>
      <c r="F72" s="175">
        <v>47167.529120000007</v>
      </c>
      <c r="G72" s="147">
        <v>1.0463564574811938E-3</v>
      </c>
      <c r="H72" s="176">
        <v>47167.529120000007</v>
      </c>
      <c r="I72" s="162">
        <v>9.4486886940629746E-4</v>
      </c>
    </row>
    <row r="73" spans="2:9" s="181" customFormat="1" ht="19.95" customHeight="1" x14ac:dyDescent="0.3">
      <c r="B73" s="160">
        <v>62</v>
      </c>
      <c r="C73" s="164" t="s">
        <v>148</v>
      </c>
      <c r="D73" s="175">
        <v>1472</v>
      </c>
      <c r="E73" s="147">
        <v>3.0402055803536548E-4</v>
      </c>
      <c r="F73" s="175">
        <v>39519</v>
      </c>
      <c r="G73" s="147">
        <v>8.766827861174868E-4</v>
      </c>
      <c r="H73" s="177">
        <v>40991</v>
      </c>
      <c r="I73" s="162">
        <v>8.2113946921613798E-4</v>
      </c>
    </row>
    <row r="74" spans="2:9" s="181" customFormat="1" ht="19.95" customHeight="1" x14ac:dyDescent="0.3">
      <c r="B74" s="160">
        <v>63</v>
      </c>
      <c r="C74" s="164" t="s">
        <v>210</v>
      </c>
      <c r="D74" s="175"/>
      <c r="E74" s="147">
        <v>0</v>
      </c>
      <c r="F74" s="175">
        <v>32822</v>
      </c>
      <c r="G74" s="147">
        <v>7.2811767519289836E-4</v>
      </c>
      <c r="H74" s="177">
        <v>32822</v>
      </c>
      <c r="I74" s="162">
        <v>6.5749651529877493E-4</v>
      </c>
    </row>
    <row r="75" spans="2:9" s="181" customFormat="1" ht="19.95" customHeight="1" x14ac:dyDescent="0.3">
      <c r="B75" s="160">
        <v>64</v>
      </c>
      <c r="C75" s="163" t="s">
        <v>211</v>
      </c>
      <c r="D75" s="175"/>
      <c r="E75" s="147">
        <v>0</v>
      </c>
      <c r="F75" s="175">
        <v>26714</v>
      </c>
      <c r="G75" s="147">
        <v>5.9261884026272273E-4</v>
      </c>
      <c r="H75" s="177">
        <v>26714</v>
      </c>
      <c r="I75" s="162">
        <v>5.3513990340903878E-4</v>
      </c>
    </row>
    <row r="76" spans="2:9" s="181" customFormat="1" ht="19.95" customHeight="1" x14ac:dyDescent="0.3">
      <c r="B76" s="160">
        <v>65</v>
      </c>
      <c r="C76" s="163" t="s">
        <v>212</v>
      </c>
      <c r="D76" s="175"/>
      <c r="E76" s="147">
        <v>0</v>
      </c>
      <c r="F76" s="175">
        <v>24380</v>
      </c>
      <c r="G76" s="147">
        <v>5.4084178054971852E-4</v>
      </c>
      <c r="H76" s="177">
        <v>24380</v>
      </c>
      <c r="I76" s="162">
        <v>4.883847737183637E-4</v>
      </c>
    </row>
    <row r="77" spans="2:9" s="181" customFormat="1" ht="19.95" customHeight="1" x14ac:dyDescent="0.3">
      <c r="B77" s="160">
        <v>66</v>
      </c>
      <c r="C77" s="163" t="s">
        <v>213</v>
      </c>
      <c r="D77" s="175"/>
      <c r="E77" s="147">
        <v>0</v>
      </c>
      <c r="F77" s="175">
        <v>24052.180000000004</v>
      </c>
      <c r="G77" s="147">
        <v>5.335694773298741E-4</v>
      </c>
      <c r="H77" s="177">
        <v>24052.180000000004</v>
      </c>
      <c r="I77" s="162">
        <v>4.8181782144107277E-4</v>
      </c>
    </row>
    <row r="78" spans="2:9" s="181" customFormat="1" ht="19.95" customHeight="1" x14ac:dyDescent="0.3">
      <c r="B78" s="160">
        <v>67</v>
      </c>
      <c r="C78" s="166" t="s">
        <v>214</v>
      </c>
      <c r="D78" s="175"/>
      <c r="E78" s="147">
        <v>0</v>
      </c>
      <c r="F78" s="175">
        <v>23649</v>
      </c>
      <c r="G78" s="147">
        <v>5.246254006653115E-4</v>
      </c>
      <c r="H78" s="177">
        <v>23649</v>
      </c>
      <c r="I78" s="162">
        <v>4.7374124338250953E-4</v>
      </c>
    </row>
    <row r="79" spans="2:9" s="181" customFormat="1" ht="19.95" customHeight="1" x14ac:dyDescent="0.3">
      <c r="B79" s="160">
        <v>68</v>
      </c>
      <c r="C79" s="163" t="s">
        <v>215</v>
      </c>
      <c r="D79" s="175">
        <v>307</v>
      </c>
      <c r="E79" s="147">
        <v>6.3406461492430163E-5</v>
      </c>
      <c r="F79" s="175">
        <v>22819</v>
      </c>
      <c r="G79" s="147">
        <v>5.062128215899929E-4</v>
      </c>
      <c r="H79" s="177">
        <v>23126</v>
      </c>
      <c r="I79" s="162">
        <v>4.6326440840897777E-4</v>
      </c>
    </row>
    <row r="80" spans="2:9" s="181" customFormat="1" ht="19.95" customHeight="1" x14ac:dyDescent="0.3">
      <c r="B80" s="160">
        <v>69</v>
      </c>
      <c r="C80" s="166" t="s">
        <v>216</v>
      </c>
      <c r="D80" s="175"/>
      <c r="E80" s="147">
        <v>0</v>
      </c>
      <c r="F80" s="175">
        <v>21321</v>
      </c>
      <c r="G80" s="147">
        <v>4.7298144393357461E-4</v>
      </c>
      <c r="H80" s="177">
        <v>21321</v>
      </c>
      <c r="I80" s="162">
        <v>4.2710630682728598E-4</v>
      </c>
    </row>
    <row r="81" spans="2:9" s="181" customFormat="1" ht="19.95" customHeight="1" x14ac:dyDescent="0.3">
      <c r="B81" s="160">
        <v>70</v>
      </c>
      <c r="C81" s="164" t="s">
        <v>217</v>
      </c>
      <c r="D81" s="175"/>
      <c r="E81" s="147">
        <v>0</v>
      </c>
      <c r="F81" s="175">
        <v>17908.276999999998</v>
      </c>
      <c r="G81" s="147">
        <v>3.9727417634362474E-4</v>
      </c>
      <c r="H81" s="176">
        <v>17908.276999999998</v>
      </c>
      <c r="I81" s="162">
        <v>3.5874199386098341E-4</v>
      </c>
    </row>
    <row r="82" spans="2:9" s="181" customFormat="1" ht="19.95" customHeight="1" x14ac:dyDescent="0.3">
      <c r="B82" s="160">
        <v>71</v>
      </c>
      <c r="C82" s="163" t="s">
        <v>218</v>
      </c>
      <c r="D82" s="175"/>
      <c r="E82" s="147">
        <v>0</v>
      </c>
      <c r="F82" s="175">
        <v>17790.561919999996</v>
      </c>
      <c r="G82" s="147">
        <v>3.9466280499560365E-4</v>
      </c>
      <c r="H82" s="176">
        <v>17790.561919999996</v>
      </c>
      <c r="I82" s="162">
        <v>3.5638390310179392E-4</v>
      </c>
    </row>
    <row r="83" spans="2:9" s="181" customFormat="1" ht="19.95" customHeight="1" x14ac:dyDescent="0.3">
      <c r="B83" s="160">
        <v>72</v>
      </c>
      <c r="C83" s="163" t="s">
        <v>219</v>
      </c>
      <c r="D83" s="175"/>
      <c r="E83" s="147">
        <v>0</v>
      </c>
      <c r="F83" s="175">
        <v>17201.855219999998</v>
      </c>
      <c r="G83" s="147">
        <v>3.8160303551859186E-4</v>
      </c>
      <c r="H83" s="177">
        <v>17201.855219999998</v>
      </c>
      <c r="I83" s="162">
        <v>3.4459081907939917E-4</v>
      </c>
    </row>
    <row r="84" spans="2:9" s="181" customFormat="1" ht="19.95" customHeight="1" x14ac:dyDescent="0.3">
      <c r="B84" s="160">
        <v>73</v>
      </c>
      <c r="C84" s="163" t="s">
        <v>220</v>
      </c>
      <c r="D84" s="175"/>
      <c r="E84" s="147">
        <v>0</v>
      </c>
      <c r="F84" s="175">
        <v>16802</v>
      </c>
      <c r="G84" s="147">
        <v>3.7273271520903899E-4</v>
      </c>
      <c r="H84" s="176">
        <v>16802</v>
      </c>
      <c r="I84" s="162">
        <v>3.3658084364298382E-4</v>
      </c>
    </row>
    <row r="85" spans="2:9" s="181" customFormat="1" ht="19.95" customHeight="1" x14ac:dyDescent="0.3">
      <c r="B85" s="160">
        <v>74</v>
      </c>
      <c r="C85" s="163" t="s">
        <v>221</v>
      </c>
      <c r="D85" s="175">
        <v>94</v>
      </c>
      <c r="E85" s="147">
        <v>1.9414356287584478E-5</v>
      </c>
      <c r="F85" s="175">
        <v>16453</v>
      </c>
      <c r="G85" s="147">
        <v>3.6499055846532074E-4</v>
      </c>
      <c r="H85" s="177">
        <v>16547</v>
      </c>
      <c r="I85" s="162">
        <v>3.3147263538629054E-4</v>
      </c>
    </row>
    <row r="86" spans="2:9" s="181" customFormat="1" ht="19.95" customHeight="1" x14ac:dyDescent="0.3">
      <c r="B86" s="160">
        <v>75</v>
      </c>
      <c r="C86" s="163" t="s">
        <v>222</v>
      </c>
      <c r="D86" s="175">
        <v>8310.9350000000013</v>
      </c>
      <c r="E86" s="147">
        <v>1.716504820988893E-3</v>
      </c>
      <c r="F86" s="175">
        <v>7244.4967200000001</v>
      </c>
      <c r="G86" s="147">
        <v>1.6071068520227217E-4</v>
      </c>
      <c r="H86" s="176">
        <v>15555.43172</v>
      </c>
      <c r="I86" s="162">
        <v>3.1160935195503106E-4</v>
      </c>
    </row>
    <row r="87" spans="2:9" s="181" customFormat="1" ht="19.95" customHeight="1" x14ac:dyDescent="0.3">
      <c r="B87" s="160">
        <v>76</v>
      </c>
      <c r="C87" s="163" t="s">
        <v>223</v>
      </c>
      <c r="D87" s="175"/>
      <c r="E87" s="147">
        <v>0</v>
      </c>
      <c r="F87" s="175">
        <v>15439</v>
      </c>
      <c r="G87" s="147">
        <v>3.4249615463113637E-4</v>
      </c>
      <c r="H87" s="176">
        <v>15439</v>
      </c>
      <c r="I87" s="162">
        <v>3.0927696970622708E-4</v>
      </c>
    </row>
    <row r="88" spans="2:9" s="181" customFormat="1" ht="19.95" customHeight="1" x14ac:dyDescent="0.3">
      <c r="B88" s="160">
        <v>77</v>
      </c>
      <c r="C88" s="163" t="s">
        <v>224</v>
      </c>
      <c r="D88" s="175"/>
      <c r="E88" s="147">
        <v>0</v>
      </c>
      <c r="F88" s="175">
        <v>6947.7357200000006</v>
      </c>
      <c r="G88" s="147">
        <v>1.541273895649582E-4</v>
      </c>
      <c r="H88" s="176">
        <v>6947.7357200000006</v>
      </c>
      <c r="I88" s="162">
        <v>1.3917835674598822E-4</v>
      </c>
    </row>
    <row r="89" spans="2:9" s="181" customFormat="1" ht="19.95" customHeight="1" x14ac:dyDescent="0.3">
      <c r="B89" s="160">
        <v>78</v>
      </c>
      <c r="C89" s="163" t="s">
        <v>225</v>
      </c>
      <c r="D89" s="175">
        <v>719.13099999999997</v>
      </c>
      <c r="E89" s="147">
        <v>1.4852622820688206E-4</v>
      </c>
      <c r="F89" s="175">
        <v>5103.8619999999992</v>
      </c>
      <c r="G89" s="147">
        <v>1.1322320802953434E-4</v>
      </c>
      <c r="H89" s="176">
        <v>5822.9929999999995</v>
      </c>
      <c r="I89" s="162">
        <v>1.1664729773046002E-4</v>
      </c>
    </row>
    <row r="90" spans="2:9" s="181" customFormat="1" ht="19.95" customHeight="1" x14ac:dyDescent="0.3">
      <c r="B90" s="160">
        <v>79</v>
      </c>
      <c r="C90" s="163" t="s">
        <v>226</v>
      </c>
      <c r="D90" s="175"/>
      <c r="E90" s="147">
        <v>0</v>
      </c>
      <c r="F90" s="175">
        <v>4362.3360000000002</v>
      </c>
      <c r="G90" s="147">
        <v>9.677332114832392E-5</v>
      </c>
      <c r="H90" s="176">
        <v>4362.3360000000002</v>
      </c>
      <c r="I90" s="162">
        <v>8.7387140288903685E-5</v>
      </c>
    </row>
    <row r="91" spans="2:9" s="181" customFormat="1" ht="19.95" customHeight="1" x14ac:dyDescent="0.3">
      <c r="B91" s="160">
        <v>80</v>
      </c>
      <c r="C91" s="163" t="s">
        <v>227</v>
      </c>
      <c r="D91" s="175"/>
      <c r="E91" s="147">
        <v>0</v>
      </c>
      <c r="F91" s="175">
        <v>3244</v>
      </c>
      <c r="G91" s="147">
        <v>7.1964345205220953E-5</v>
      </c>
      <c r="H91" s="176">
        <v>3244</v>
      </c>
      <c r="I91" s="162">
        <v>6.4984421900835584E-5</v>
      </c>
    </row>
    <row r="92" spans="2:9" s="181" customFormat="1" ht="19.95" customHeight="1" x14ac:dyDescent="0.3">
      <c r="B92" s="160">
        <v>81</v>
      </c>
      <c r="C92" s="163" t="s">
        <v>228</v>
      </c>
      <c r="D92" s="175"/>
      <c r="E92" s="147">
        <v>0</v>
      </c>
      <c r="F92" s="175">
        <v>1882.5063</v>
      </c>
      <c r="G92" s="147">
        <v>4.1761200130765491E-5</v>
      </c>
      <c r="H92" s="176">
        <v>1882.5063</v>
      </c>
      <c r="I92" s="162">
        <v>3.7710722450733965E-5</v>
      </c>
    </row>
    <row r="93" spans="2:9" ht="19.95" customHeight="1" x14ac:dyDescent="0.2">
      <c r="B93" s="167"/>
      <c r="C93" s="244" t="s">
        <v>57</v>
      </c>
      <c r="D93" s="168">
        <f>SUM(D12:D92)</f>
        <v>4841777.8373683803</v>
      </c>
      <c r="E93" s="169">
        <f>SUM(E12:E92)</f>
        <v>0.99999999999999989</v>
      </c>
      <c r="F93" s="168">
        <f>SUM(F12:F92)</f>
        <v>45077878.368087344</v>
      </c>
      <c r="G93" s="169">
        <f>SUM(G12:G92)</f>
        <v>0.99999999999999933</v>
      </c>
      <c r="H93" s="178">
        <f>SUM(H12:H92)</f>
        <v>49919656.20545572</v>
      </c>
      <c r="I93" s="170">
        <v>1.0002999999999997</v>
      </c>
    </row>
    <row r="95" spans="2:9" ht="13.2" x14ac:dyDescent="0.2">
      <c r="B95" s="341" t="s">
        <v>229</v>
      </c>
      <c r="C95" s="341"/>
      <c r="D95" s="341"/>
      <c r="E95" s="341"/>
      <c r="F95" s="341"/>
      <c r="G95" s="341"/>
      <c r="H95" s="341"/>
      <c r="I95" s="341"/>
    </row>
    <row r="96" spans="2:9" ht="13.2" customHeight="1" x14ac:dyDescent="0.2">
      <c r="B96" s="342" t="s">
        <v>230</v>
      </c>
      <c r="C96" s="342"/>
      <c r="D96" s="342"/>
      <c r="E96" s="342"/>
      <c r="F96" s="342"/>
      <c r="G96" s="342"/>
      <c r="H96" s="342"/>
      <c r="I96" s="342"/>
    </row>
    <row r="97" spans="2:9" x14ac:dyDescent="0.2">
      <c r="B97" s="342"/>
      <c r="C97" s="342"/>
      <c r="D97" s="342"/>
      <c r="E97" s="342"/>
      <c r="F97" s="342"/>
      <c r="G97" s="342"/>
      <c r="H97" s="342"/>
      <c r="I97" s="342"/>
    </row>
    <row r="98" spans="2:9" x14ac:dyDescent="0.2">
      <c r="B98" s="342"/>
      <c r="C98" s="342"/>
      <c r="D98" s="342"/>
      <c r="E98" s="342"/>
      <c r="F98" s="342"/>
      <c r="G98" s="342"/>
      <c r="H98" s="342"/>
      <c r="I98" s="342"/>
    </row>
    <row r="99" spans="2:9" x14ac:dyDescent="0.2">
      <c r="B99" s="342"/>
      <c r="C99" s="342"/>
      <c r="D99" s="342"/>
      <c r="E99" s="342"/>
      <c r="F99" s="342"/>
      <c r="G99" s="342"/>
      <c r="H99" s="342"/>
      <c r="I99" s="342"/>
    </row>
    <row r="100" spans="2:9" ht="24" customHeight="1" x14ac:dyDescent="0.2">
      <c r="B100" s="118"/>
      <c r="C100" s="118"/>
      <c r="D100" s="118"/>
      <c r="E100" s="118"/>
      <c r="F100" s="118"/>
      <c r="G100" s="118"/>
      <c r="H100" s="118"/>
      <c r="I100" s="118"/>
    </row>
    <row r="102" spans="2:9" ht="13.8" x14ac:dyDescent="0.25">
      <c r="B102" s="20" t="s">
        <v>231</v>
      </c>
    </row>
    <row r="103" spans="2:9" ht="13.8" x14ac:dyDescent="0.25">
      <c r="B103" s="292" t="s">
        <v>232</v>
      </c>
      <c r="C103" s="292"/>
      <c r="D103" s="292"/>
      <c r="E103" s="292"/>
      <c r="F103" s="292"/>
      <c r="G103" s="292"/>
      <c r="H103" s="292"/>
      <c r="I103" s="292"/>
    </row>
    <row r="104" spans="2:9" ht="12" thickBot="1" x14ac:dyDescent="0.25"/>
    <row r="105" spans="2:9" ht="19.95" customHeight="1" thickBot="1" x14ac:dyDescent="0.25">
      <c r="B105" s="295" t="s">
        <v>51</v>
      </c>
      <c r="C105" s="295" t="s">
        <v>137</v>
      </c>
      <c r="D105" s="298" t="s">
        <v>152</v>
      </c>
      <c r="E105" s="299"/>
      <c r="F105" s="299"/>
      <c r="G105" s="299"/>
      <c r="H105" s="299"/>
      <c r="I105" s="300"/>
    </row>
    <row r="106" spans="2:9" ht="19.95" customHeight="1" thickBot="1" x14ac:dyDescent="0.25">
      <c r="B106" s="296"/>
      <c r="C106" s="296"/>
      <c r="D106" s="298" t="s">
        <v>54</v>
      </c>
      <c r="E106" s="299"/>
      <c r="F106" s="299"/>
      <c r="G106" s="299"/>
      <c r="H106" s="299"/>
      <c r="I106" s="300"/>
    </row>
    <row r="107" spans="2:9" ht="19.95" customHeight="1" x14ac:dyDescent="0.2">
      <c r="B107" s="296"/>
      <c r="C107" s="296"/>
      <c r="D107" s="307" t="s">
        <v>55</v>
      </c>
      <c r="E107" s="308"/>
      <c r="F107" s="307" t="s">
        <v>56</v>
      </c>
      <c r="G107" s="308"/>
      <c r="H107" s="307" t="s">
        <v>57</v>
      </c>
      <c r="I107" s="308"/>
    </row>
    <row r="108" spans="2:9" ht="19.95" customHeight="1" x14ac:dyDescent="0.2">
      <c r="B108" s="296"/>
      <c r="C108" s="296"/>
      <c r="D108" s="317"/>
      <c r="E108" s="318"/>
      <c r="F108" s="317"/>
      <c r="G108" s="318"/>
      <c r="H108" s="317"/>
      <c r="I108" s="318"/>
    </row>
    <row r="109" spans="2:9" ht="19.95" customHeight="1" x14ac:dyDescent="0.2">
      <c r="B109" s="296"/>
      <c r="C109" s="296"/>
      <c r="D109" s="317"/>
      <c r="E109" s="318"/>
      <c r="F109" s="317"/>
      <c r="G109" s="318"/>
      <c r="H109" s="317"/>
      <c r="I109" s="318"/>
    </row>
    <row r="110" spans="2:9" ht="19.95" customHeight="1" x14ac:dyDescent="0.2">
      <c r="B110" s="296"/>
      <c r="C110" s="296"/>
      <c r="D110" s="319"/>
      <c r="E110" s="320"/>
      <c r="F110" s="319"/>
      <c r="G110" s="320"/>
      <c r="H110" s="319"/>
      <c r="I110" s="320"/>
    </row>
    <row r="111" spans="2:9" ht="43.2" customHeight="1" x14ac:dyDescent="0.2">
      <c r="B111" s="309"/>
      <c r="C111" s="309"/>
      <c r="D111" s="143" t="s">
        <v>58</v>
      </c>
      <c r="E111" s="143" t="s">
        <v>144</v>
      </c>
      <c r="F111" s="143" t="s">
        <v>58</v>
      </c>
      <c r="G111" s="143" t="s">
        <v>144</v>
      </c>
      <c r="H111" s="143" t="s">
        <v>58</v>
      </c>
      <c r="I111" s="143" t="s">
        <v>144</v>
      </c>
    </row>
    <row r="112" spans="2:9" s="181" customFormat="1" ht="19.95" customHeight="1" x14ac:dyDescent="0.3">
      <c r="B112" s="160">
        <v>1</v>
      </c>
      <c r="C112" s="161" t="s">
        <v>107</v>
      </c>
      <c r="D112" s="175">
        <v>234154.96072999996</v>
      </c>
      <c r="E112" s="147">
        <v>4.8460689525002376E-2</v>
      </c>
      <c r="F112" s="175">
        <v>3294710.12139</v>
      </c>
      <c r="G112" s="147">
        <v>8.2260053451560344E-2</v>
      </c>
      <c r="H112" s="176">
        <v>3528865.0821199999</v>
      </c>
      <c r="I112" s="162">
        <v>7.8621501498874494E-2</v>
      </c>
    </row>
    <row r="113" spans="2:9" s="181" customFormat="1" ht="19.95" customHeight="1" x14ac:dyDescent="0.3">
      <c r="B113" s="160">
        <v>2</v>
      </c>
      <c r="C113" s="163" t="s">
        <v>108</v>
      </c>
      <c r="D113" s="175">
        <v>792965.36868999992</v>
      </c>
      <c r="E113" s="147">
        <v>0.1641120410875061</v>
      </c>
      <c r="F113" s="175">
        <v>2615378.7502571787</v>
      </c>
      <c r="G113" s="147">
        <v>6.5298975589835814E-2</v>
      </c>
      <c r="H113" s="176">
        <v>3408344.1189471786</v>
      </c>
      <c r="I113" s="162">
        <v>7.593634951197982E-2</v>
      </c>
    </row>
    <row r="114" spans="2:9" s="181" customFormat="1" ht="19.95" customHeight="1" x14ac:dyDescent="0.3">
      <c r="B114" s="160">
        <v>3</v>
      </c>
      <c r="C114" s="163" t="s">
        <v>109</v>
      </c>
      <c r="D114" s="175">
        <v>74627.840850000008</v>
      </c>
      <c r="E114" s="147">
        <v>1.54449712024111E-2</v>
      </c>
      <c r="F114" s="175">
        <v>2942204.2994200001</v>
      </c>
      <c r="G114" s="147">
        <v>7.3458930837166314E-2</v>
      </c>
      <c r="H114" s="176">
        <v>3016832.1402699999</v>
      </c>
      <c r="I114" s="162">
        <v>6.7213641530210505E-2</v>
      </c>
    </row>
    <row r="115" spans="2:9" s="181" customFormat="1" ht="19.95" customHeight="1" x14ac:dyDescent="0.3">
      <c r="B115" s="160">
        <v>4</v>
      </c>
      <c r="C115" s="163" t="s">
        <v>68</v>
      </c>
      <c r="D115" s="175">
        <v>28811.836300000003</v>
      </c>
      <c r="E115" s="147">
        <v>5.9628950385103106E-3</v>
      </c>
      <c r="F115" s="175">
        <v>2522583.1883999999</v>
      </c>
      <c r="G115" s="147">
        <v>6.298211990384342E-2</v>
      </c>
      <c r="H115" s="176">
        <v>2551395.0247</v>
      </c>
      <c r="I115" s="162">
        <v>5.6843915278892689E-2</v>
      </c>
    </row>
    <row r="116" spans="2:9" s="181" customFormat="1" ht="19.95" customHeight="1" x14ac:dyDescent="0.3">
      <c r="B116" s="160">
        <v>5</v>
      </c>
      <c r="C116" s="164" t="s">
        <v>110</v>
      </c>
      <c r="D116" s="175">
        <v>99257.147493333323</v>
      </c>
      <c r="E116" s="147">
        <v>2.0542250280822377E-2</v>
      </c>
      <c r="F116" s="175">
        <v>2319594.1927999998</v>
      </c>
      <c r="G116" s="147">
        <v>5.7914030447436288E-2</v>
      </c>
      <c r="H116" s="176">
        <v>2418851.3402933329</v>
      </c>
      <c r="I116" s="162">
        <v>5.3890902556744433E-2</v>
      </c>
    </row>
    <row r="117" spans="2:9" s="181" customFormat="1" ht="19.95" customHeight="1" x14ac:dyDescent="0.3">
      <c r="B117" s="160">
        <v>6</v>
      </c>
      <c r="C117" s="163" t="s">
        <v>111</v>
      </c>
      <c r="D117" s="175">
        <v>245.74799999999999</v>
      </c>
      <c r="E117" s="147">
        <v>5.085998388529757E-5</v>
      </c>
      <c r="F117" s="175">
        <v>2149208.37629</v>
      </c>
      <c r="G117" s="147">
        <v>5.3659954714792721E-2</v>
      </c>
      <c r="H117" s="176">
        <v>2149454.1242900002</v>
      </c>
      <c r="I117" s="162">
        <v>4.7888855686458787E-2</v>
      </c>
    </row>
    <row r="118" spans="2:9" s="181" customFormat="1" ht="19.95" customHeight="1" x14ac:dyDescent="0.3">
      <c r="B118" s="160">
        <v>7</v>
      </c>
      <c r="C118" s="163" t="s">
        <v>66</v>
      </c>
      <c r="D118" s="175">
        <v>454076.87252735882</v>
      </c>
      <c r="E118" s="147">
        <v>9.397570852836154E-2</v>
      </c>
      <c r="F118" s="175">
        <v>1679538.3099114418</v>
      </c>
      <c r="G118" s="147">
        <v>4.1933555929639987E-2</v>
      </c>
      <c r="H118" s="177">
        <v>2133615.1824388006</v>
      </c>
      <c r="I118" s="162">
        <v>4.7535971299689728E-2</v>
      </c>
    </row>
    <row r="119" spans="2:9" s="181" customFormat="1" ht="19.95" customHeight="1" x14ac:dyDescent="0.3">
      <c r="B119" s="160">
        <v>8</v>
      </c>
      <c r="C119" s="165" t="s">
        <v>69</v>
      </c>
      <c r="D119" s="175"/>
      <c r="E119" s="147">
        <v>0</v>
      </c>
      <c r="F119" s="175">
        <v>1947327</v>
      </c>
      <c r="G119" s="147">
        <v>4.8619519534570013E-2</v>
      </c>
      <c r="H119" s="176">
        <v>1947327</v>
      </c>
      <c r="I119" s="162">
        <v>4.3385555720175453E-2</v>
      </c>
    </row>
    <row r="120" spans="2:9" s="181" customFormat="1" ht="19.95" customHeight="1" x14ac:dyDescent="0.3">
      <c r="B120" s="160">
        <v>9</v>
      </c>
      <c r="C120" s="163" t="s">
        <v>112</v>
      </c>
      <c r="D120" s="175">
        <v>306654.76300000004</v>
      </c>
      <c r="E120" s="147">
        <v>6.3465242054990267E-2</v>
      </c>
      <c r="F120" s="175">
        <v>1427888.3670000001</v>
      </c>
      <c r="G120" s="147">
        <v>3.5650533450489713E-2</v>
      </c>
      <c r="H120" s="177">
        <v>1734543.1300000001</v>
      </c>
      <c r="I120" s="162">
        <v>3.8644828329121167E-2</v>
      </c>
    </row>
    <row r="121" spans="2:9" s="181" customFormat="1" ht="19.95" customHeight="1" x14ac:dyDescent="0.3">
      <c r="B121" s="160">
        <v>10</v>
      </c>
      <c r="C121" s="161" t="s">
        <v>113</v>
      </c>
      <c r="D121" s="175">
        <v>125475.17296</v>
      </c>
      <c r="E121" s="147">
        <v>2.596833046352575E-2</v>
      </c>
      <c r="F121" s="175">
        <v>1467686.8290425315</v>
      </c>
      <c r="G121" s="147">
        <v>3.6644194044073999E-2</v>
      </c>
      <c r="H121" s="177">
        <v>1593162.0020025317</v>
      </c>
      <c r="I121" s="162">
        <v>3.5494921402079417E-2</v>
      </c>
    </row>
    <row r="122" spans="2:9" s="181" customFormat="1" ht="19.95" customHeight="1" x14ac:dyDescent="0.3">
      <c r="B122" s="160">
        <v>11</v>
      </c>
      <c r="C122" s="164" t="s">
        <v>73</v>
      </c>
      <c r="D122" s="175"/>
      <c r="E122" s="147">
        <v>0</v>
      </c>
      <c r="F122" s="175">
        <v>1554735.8449076833</v>
      </c>
      <c r="G122" s="147">
        <v>3.8817573927021669E-2</v>
      </c>
      <c r="H122" s="177">
        <v>1554735.8449076833</v>
      </c>
      <c r="I122" s="162">
        <v>3.4638804181011382E-2</v>
      </c>
    </row>
    <row r="123" spans="2:9" s="181" customFormat="1" ht="19.95" customHeight="1" x14ac:dyDescent="0.3">
      <c r="B123" s="160">
        <v>12</v>
      </c>
      <c r="C123" s="163" t="s">
        <v>114</v>
      </c>
      <c r="D123" s="175">
        <v>61828.819619999995</v>
      </c>
      <c r="E123" s="147">
        <v>1.2796086924492448E-2</v>
      </c>
      <c r="F123" s="175">
        <v>1416537.3316099991</v>
      </c>
      <c r="G123" s="147">
        <v>3.5367128615615168E-2</v>
      </c>
      <c r="H123" s="176">
        <v>1478366.151229999</v>
      </c>
      <c r="I123" s="162">
        <v>3.2937322303347331E-2</v>
      </c>
    </row>
    <row r="124" spans="2:9" s="181" customFormat="1" ht="19.95" customHeight="1" x14ac:dyDescent="0.3">
      <c r="B124" s="160">
        <v>13</v>
      </c>
      <c r="C124" s="161" t="s">
        <v>115</v>
      </c>
      <c r="D124" s="175">
        <v>5280.8752500000001</v>
      </c>
      <c r="E124" s="147">
        <v>1.0929294647983577E-3</v>
      </c>
      <c r="F124" s="175">
        <v>1347694.7633600009</v>
      </c>
      <c r="G124" s="147">
        <v>3.3648314779089118E-2</v>
      </c>
      <c r="H124" s="176">
        <v>1352975.638610001</v>
      </c>
      <c r="I124" s="162">
        <v>3.0143678979932059E-2</v>
      </c>
    </row>
    <row r="125" spans="2:9" s="181" customFormat="1" ht="19.95" customHeight="1" x14ac:dyDescent="0.3">
      <c r="B125" s="160">
        <v>14</v>
      </c>
      <c r="C125" s="164" t="s">
        <v>74</v>
      </c>
      <c r="D125" s="175">
        <v>30696.367580000002</v>
      </c>
      <c r="E125" s="147">
        <v>6.3529174620178845E-3</v>
      </c>
      <c r="F125" s="175">
        <v>1123195.1963400003</v>
      </c>
      <c r="G125" s="147">
        <v>2.8043164188442847E-2</v>
      </c>
      <c r="H125" s="176">
        <v>1153891.5639200003</v>
      </c>
      <c r="I125" s="162">
        <v>2.5708176768201522E-2</v>
      </c>
    </row>
    <row r="126" spans="2:9" s="181" customFormat="1" ht="19.95" customHeight="1" x14ac:dyDescent="0.3">
      <c r="B126" s="160">
        <v>15</v>
      </c>
      <c r="C126" s="165" t="s">
        <v>72</v>
      </c>
      <c r="D126" s="175">
        <v>56983.27046</v>
      </c>
      <c r="E126" s="147">
        <v>1.1793252507964066E-2</v>
      </c>
      <c r="F126" s="175">
        <v>1078951.5846699998</v>
      </c>
      <c r="G126" s="147">
        <v>2.6938520160054439E-2</v>
      </c>
      <c r="H126" s="177">
        <v>1135934.8551299998</v>
      </c>
      <c r="I126" s="162">
        <v>2.5308109501759095E-2</v>
      </c>
    </row>
    <row r="127" spans="2:9" s="181" customFormat="1" ht="19.95" customHeight="1" x14ac:dyDescent="0.3">
      <c r="B127" s="160">
        <v>16</v>
      </c>
      <c r="C127" s="163" t="s">
        <v>116</v>
      </c>
      <c r="D127" s="175">
        <v>93003</v>
      </c>
      <c r="E127" s="147">
        <v>1.9247892480444725E-2</v>
      </c>
      <c r="F127" s="175">
        <v>953694</v>
      </c>
      <c r="G127" s="147">
        <v>2.3811175043021649E-2</v>
      </c>
      <c r="H127" s="177">
        <v>1046697</v>
      </c>
      <c r="I127" s="162">
        <v>2.3319930867101664E-2</v>
      </c>
    </row>
    <row r="128" spans="2:9" s="181" customFormat="1" ht="19.95" customHeight="1" x14ac:dyDescent="0.3">
      <c r="B128" s="160">
        <v>17</v>
      </c>
      <c r="C128" s="161" t="s">
        <v>117</v>
      </c>
      <c r="D128" s="175">
        <v>205663</v>
      </c>
      <c r="E128" s="147">
        <v>4.2563995905569751E-2</v>
      </c>
      <c r="F128" s="175">
        <v>794470</v>
      </c>
      <c r="G128" s="147">
        <v>1.9835779858559881E-2</v>
      </c>
      <c r="H128" s="177">
        <v>1000133</v>
      </c>
      <c r="I128" s="162">
        <v>2.2282506224730738E-2</v>
      </c>
    </row>
    <row r="129" spans="2:9" s="181" customFormat="1" ht="19.95" customHeight="1" x14ac:dyDescent="0.3">
      <c r="B129" s="160">
        <v>18</v>
      </c>
      <c r="C129" s="163" t="s">
        <v>118</v>
      </c>
      <c r="D129" s="175"/>
      <c r="E129" s="147">
        <v>0</v>
      </c>
      <c r="F129" s="175">
        <v>966667.55000000028</v>
      </c>
      <c r="G129" s="147">
        <v>2.4135089705355058E-2</v>
      </c>
      <c r="H129" s="177">
        <v>966667.55000000028</v>
      </c>
      <c r="I129" s="162">
        <v>2.1536911290918524E-2</v>
      </c>
    </row>
    <row r="130" spans="2:9" s="181" customFormat="1" ht="19.95" customHeight="1" x14ac:dyDescent="0.3">
      <c r="B130" s="160">
        <v>19</v>
      </c>
      <c r="C130" s="163" t="s">
        <v>80</v>
      </c>
      <c r="D130" s="175">
        <v>97420.467420000001</v>
      </c>
      <c r="E130" s="147">
        <v>2.0162131138724861E-2</v>
      </c>
      <c r="F130" s="175">
        <v>761389.09846880008</v>
      </c>
      <c r="G130" s="147">
        <v>1.9009838689861783E-2</v>
      </c>
      <c r="H130" s="177">
        <v>858809.56588880008</v>
      </c>
      <c r="I130" s="162">
        <v>1.9133884691111571E-2</v>
      </c>
    </row>
    <row r="131" spans="2:9" s="181" customFormat="1" ht="19.95" customHeight="1" x14ac:dyDescent="0.3">
      <c r="B131" s="160">
        <v>20</v>
      </c>
      <c r="C131" s="163" t="s">
        <v>77</v>
      </c>
      <c r="D131" s="175">
        <v>25660</v>
      </c>
      <c r="E131" s="147">
        <v>5.3105912825200437E-3</v>
      </c>
      <c r="F131" s="175">
        <v>793498</v>
      </c>
      <c r="G131" s="147">
        <v>1.9811511631915048E-2</v>
      </c>
      <c r="H131" s="177">
        <v>819158</v>
      </c>
      <c r="I131" s="162">
        <v>1.8250465922070348E-2</v>
      </c>
    </row>
    <row r="132" spans="2:9" s="181" customFormat="1" ht="19.95" customHeight="1" x14ac:dyDescent="0.3">
      <c r="B132" s="160">
        <v>21</v>
      </c>
      <c r="C132" s="164" t="s">
        <v>86</v>
      </c>
      <c r="D132" s="175">
        <v>217472.50379154691</v>
      </c>
      <c r="E132" s="147">
        <v>4.5008089743694323E-2</v>
      </c>
      <c r="F132" s="175">
        <v>547015.14349149505</v>
      </c>
      <c r="G132" s="147">
        <v>1.3657497407826402E-2</v>
      </c>
      <c r="H132" s="176">
        <v>764487.64728304197</v>
      </c>
      <c r="I132" s="162">
        <v>1.7032435445399903E-2</v>
      </c>
    </row>
    <row r="133" spans="2:9" s="181" customFormat="1" ht="19.95" customHeight="1" x14ac:dyDescent="0.3">
      <c r="B133" s="160">
        <v>22</v>
      </c>
      <c r="C133" s="161" t="s">
        <v>119</v>
      </c>
      <c r="D133" s="175"/>
      <c r="E133" s="147">
        <v>0</v>
      </c>
      <c r="F133" s="175">
        <v>637668.51475913904</v>
      </c>
      <c r="G133" s="147">
        <v>1.5920868354370996E-2</v>
      </c>
      <c r="H133" s="176">
        <v>637668.51475913904</v>
      </c>
      <c r="I133" s="162">
        <v>1.4206963123339916E-2</v>
      </c>
    </row>
    <row r="134" spans="2:9" s="181" customFormat="1" ht="19.95" customHeight="1" x14ac:dyDescent="0.3">
      <c r="B134" s="160">
        <v>23</v>
      </c>
      <c r="C134" s="166" t="s">
        <v>120</v>
      </c>
      <c r="D134" s="175">
        <v>109355.772</v>
      </c>
      <c r="E134" s="147">
        <v>2.2632260696665997E-2</v>
      </c>
      <c r="F134" s="175">
        <v>499566.1</v>
      </c>
      <c r="G134" s="147">
        <v>1.2472822365097879E-2</v>
      </c>
      <c r="H134" s="177">
        <v>608921.87199999997</v>
      </c>
      <c r="I134" s="162">
        <v>1.3566501058573903E-2</v>
      </c>
    </row>
    <row r="135" spans="2:9" s="181" customFormat="1" ht="19.95" customHeight="1" x14ac:dyDescent="0.3">
      <c r="B135" s="160">
        <v>24</v>
      </c>
      <c r="C135" s="161" t="s">
        <v>83</v>
      </c>
      <c r="D135" s="175">
        <v>133364.23199999999</v>
      </c>
      <c r="E135" s="147">
        <v>2.7601049409944685E-2</v>
      </c>
      <c r="F135" s="175">
        <v>474689.587</v>
      </c>
      <c r="G135" s="147">
        <v>1.1851722719401247E-2</v>
      </c>
      <c r="H135" s="177">
        <v>608053.81900000002</v>
      </c>
      <c r="I135" s="162">
        <v>1.3547161234394624E-2</v>
      </c>
    </row>
    <row r="136" spans="2:9" s="181" customFormat="1" ht="19.95" customHeight="1" x14ac:dyDescent="0.3">
      <c r="B136" s="160">
        <v>25</v>
      </c>
      <c r="C136" s="163" t="s">
        <v>121</v>
      </c>
      <c r="D136" s="175">
        <v>69490.547520000007</v>
      </c>
      <c r="E136" s="147">
        <v>1.4381757438708375E-2</v>
      </c>
      <c r="F136" s="175">
        <v>520903.19741899997</v>
      </c>
      <c r="G136" s="147">
        <v>1.3005552319940642E-2</v>
      </c>
      <c r="H136" s="177">
        <v>590393.744939</v>
      </c>
      <c r="I136" s="162">
        <v>1.3153702854165755E-2</v>
      </c>
    </row>
    <row r="137" spans="2:9" s="181" customFormat="1" ht="19.95" customHeight="1" x14ac:dyDescent="0.3">
      <c r="B137" s="160">
        <v>26</v>
      </c>
      <c r="C137" s="163" t="s">
        <v>87</v>
      </c>
      <c r="D137" s="175">
        <v>116901</v>
      </c>
      <c r="E137" s="147">
        <v>2.4193820402099598E-2</v>
      </c>
      <c r="F137" s="175">
        <v>392273</v>
      </c>
      <c r="G137" s="147">
        <v>9.7940021302967521E-3</v>
      </c>
      <c r="H137" s="177">
        <v>509174</v>
      </c>
      <c r="I137" s="162">
        <v>1.1344164050652313E-2</v>
      </c>
    </row>
    <row r="138" spans="2:9" s="181" customFormat="1" ht="19.95" customHeight="1" x14ac:dyDescent="0.3">
      <c r="B138" s="160">
        <v>27</v>
      </c>
      <c r="C138" s="161" t="s">
        <v>122</v>
      </c>
      <c r="D138" s="175">
        <v>175451.23</v>
      </c>
      <c r="E138" s="147">
        <v>3.6311370714942295E-2</v>
      </c>
      <c r="F138" s="175">
        <v>294881</v>
      </c>
      <c r="G138" s="147">
        <v>7.3623857420317901E-3</v>
      </c>
      <c r="H138" s="177">
        <v>470332.23</v>
      </c>
      <c r="I138" s="162">
        <v>1.047878716397368E-2</v>
      </c>
    </row>
    <row r="139" spans="2:9" s="181" customFormat="1" ht="19.95" customHeight="1" x14ac:dyDescent="0.3">
      <c r="B139" s="160">
        <v>28</v>
      </c>
      <c r="C139" s="163" t="s">
        <v>123</v>
      </c>
      <c r="D139" s="175">
        <v>24878.6558</v>
      </c>
      <c r="E139" s="147">
        <v>5.1488843574550563E-3</v>
      </c>
      <c r="F139" s="175">
        <v>403982.90240000002</v>
      </c>
      <c r="G139" s="147">
        <v>1.0086366909547853E-2</v>
      </c>
      <c r="H139" s="177">
        <v>428861.55820000003</v>
      </c>
      <c r="I139" s="162">
        <v>9.5548395464795429E-3</v>
      </c>
    </row>
    <row r="140" spans="2:9" s="181" customFormat="1" ht="19.95" customHeight="1" x14ac:dyDescent="0.3">
      <c r="B140" s="160">
        <v>29</v>
      </c>
      <c r="C140" s="165" t="s">
        <v>124</v>
      </c>
      <c r="D140" s="175">
        <v>330004.92699999997</v>
      </c>
      <c r="E140" s="147">
        <v>6.8297789887562868E-2</v>
      </c>
      <c r="F140" s="175">
        <v>32602.989999999991</v>
      </c>
      <c r="G140" s="147">
        <v>8.1400900269466316E-4</v>
      </c>
      <c r="H140" s="176">
        <v>362607.91699999996</v>
      </c>
      <c r="I140" s="162">
        <v>8.0787386954426516E-3</v>
      </c>
    </row>
    <row r="141" spans="2:9" s="181" customFormat="1" ht="19.95" customHeight="1" x14ac:dyDescent="0.3">
      <c r="B141" s="160">
        <v>30</v>
      </c>
      <c r="C141" s="161" t="s">
        <v>125</v>
      </c>
      <c r="D141" s="175">
        <v>202760.658</v>
      </c>
      <c r="E141" s="147">
        <v>4.1963327467374432E-2</v>
      </c>
      <c r="F141" s="175">
        <v>68445.419000000009</v>
      </c>
      <c r="G141" s="147">
        <v>1.7088980875437612E-3</v>
      </c>
      <c r="H141" s="176">
        <v>271206.07699999999</v>
      </c>
      <c r="I141" s="162">
        <v>6.0423474667242296E-3</v>
      </c>
    </row>
    <row r="142" spans="2:9" s="181" customFormat="1" ht="19.95" customHeight="1" x14ac:dyDescent="0.3">
      <c r="B142" s="160">
        <v>31</v>
      </c>
      <c r="C142" s="161" t="s">
        <v>94</v>
      </c>
      <c r="D142" s="175">
        <v>29723</v>
      </c>
      <c r="E142" s="147">
        <v>6.1514693955706653E-3</v>
      </c>
      <c r="F142" s="175">
        <v>224635</v>
      </c>
      <c r="G142" s="147">
        <v>5.6085319880267333E-3</v>
      </c>
      <c r="H142" s="176">
        <v>254358</v>
      </c>
      <c r="I142" s="162">
        <v>5.6669800099687353E-3</v>
      </c>
    </row>
    <row r="143" spans="2:9" s="181" customFormat="1" ht="19.95" customHeight="1" x14ac:dyDescent="0.3">
      <c r="B143" s="160">
        <v>32</v>
      </c>
      <c r="C143" s="161" t="s">
        <v>126</v>
      </c>
      <c r="D143" s="175">
        <v>58786.632080000003</v>
      </c>
      <c r="E143" s="147">
        <v>1.2166476065968868E-2</v>
      </c>
      <c r="F143" s="175">
        <v>153730.34778000013</v>
      </c>
      <c r="G143" s="147">
        <v>3.8382334589650113E-3</v>
      </c>
      <c r="H143" s="176">
        <v>212516.97986000014</v>
      </c>
      <c r="I143" s="162">
        <v>4.7347812006917379E-3</v>
      </c>
    </row>
    <row r="144" spans="2:9" s="181" customFormat="1" ht="19.95" customHeight="1" x14ac:dyDescent="0.3">
      <c r="B144" s="160">
        <v>33</v>
      </c>
      <c r="C144" s="163" t="s">
        <v>127</v>
      </c>
      <c r="D144" s="175">
        <v>138890.74708292371</v>
      </c>
      <c r="E144" s="147">
        <v>2.8744816472380003E-2</v>
      </c>
      <c r="F144" s="175">
        <v>67135.753920000003</v>
      </c>
      <c r="G144" s="147">
        <v>1.6761992717101574E-3</v>
      </c>
      <c r="H144" s="177">
        <v>206026.5010029237</v>
      </c>
      <c r="I144" s="162">
        <v>4.590176297609559E-3</v>
      </c>
    </row>
    <row r="145" spans="2:9" s="181" customFormat="1" ht="19.95" customHeight="1" x14ac:dyDescent="0.3">
      <c r="B145" s="160">
        <v>34</v>
      </c>
      <c r="C145" s="163" t="s">
        <v>93</v>
      </c>
      <c r="D145" s="175">
        <v>45426.657999999996</v>
      </c>
      <c r="E145" s="147">
        <v>9.4014970369765936E-3</v>
      </c>
      <c r="F145" s="175">
        <v>159053.51407</v>
      </c>
      <c r="G145" s="147">
        <v>3.9711386091644454E-3</v>
      </c>
      <c r="H145" s="176">
        <v>204480.17207</v>
      </c>
      <c r="I145" s="162">
        <v>4.5557247955859744E-3</v>
      </c>
    </row>
    <row r="146" spans="2:9" s="181" customFormat="1" ht="19.95" customHeight="1" x14ac:dyDescent="0.3">
      <c r="B146" s="160">
        <v>35</v>
      </c>
      <c r="C146" s="163" t="s">
        <v>128</v>
      </c>
      <c r="D146" s="175">
        <v>12284.79876</v>
      </c>
      <c r="E146" s="147">
        <v>2.5424608418694095E-3</v>
      </c>
      <c r="F146" s="175">
        <v>190161.36967999997</v>
      </c>
      <c r="G146" s="147">
        <v>4.7478181260144541E-3</v>
      </c>
      <c r="H146" s="177">
        <v>202446.16843999998</v>
      </c>
      <c r="I146" s="162">
        <v>4.5104081241566741E-3</v>
      </c>
    </row>
    <row r="147" spans="2:9" s="181" customFormat="1" ht="19.95" customHeight="1" x14ac:dyDescent="0.3">
      <c r="B147" s="160">
        <v>36</v>
      </c>
      <c r="C147" s="163" t="s">
        <v>129</v>
      </c>
      <c r="D147" s="175">
        <v>72440</v>
      </c>
      <c r="E147" s="147">
        <v>1.4992175857589711E-2</v>
      </c>
      <c r="F147" s="175">
        <v>88152</v>
      </c>
      <c r="G147" s="147">
        <v>2.2009184312708732E-3</v>
      </c>
      <c r="H147" s="176">
        <v>160592</v>
      </c>
      <c r="I147" s="162">
        <v>3.5779163767638493E-3</v>
      </c>
    </row>
    <row r="148" spans="2:9" s="181" customFormat="1" ht="19.95" customHeight="1" x14ac:dyDescent="0.3">
      <c r="B148" s="160">
        <v>37</v>
      </c>
      <c r="C148" s="164" t="s">
        <v>130</v>
      </c>
      <c r="D148" s="175">
        <v>16480</v>
      </c>
      <c r="E148" s="147">
        <v>3.4106993116106909E-3</v>
      </c>
      <c r="F148" s="175">
        <v>126004</v>
      </c>
      <c r="G148" s="147">
        <v>3.1459811009830192E-3</v>
      </c>
      <c r="H148" s="176">
        <v>142484</v>
      </c>
      <c r="I148" s="162">
        <v>3.1744784112958321E-3</v>
      </c>
    </row>
    <row r="149" spans="2:9" s="181" customFormat="1" ht="19.95" customHeight="1" x14ac:dyDescent="0.3">
      <c r="B149" s="160">
        <v>38</v>
      </c>
      <c r="C149" s="164" t="s">
        <v>131</v>
      </c>
      <c r="D149" s="175">
        <v>1362.2919999999999</v>
      </c>
      <c r="E149" s="147">
        <v>2.819398292847543E-4</v>
      </c>
      <c r="F149" s="175">
        <v>136960.13400000002</v>
      </c>
      <c r="G149" s="147">
        <v>3.4195263098957328E-3</v>
      </c>
      <c r="H149" s="176">
        <v>138322.42600000001</v>
      </c>
      <c r="I149" s="162">
        <v>3.0817604442257749E-3</v>
      </c>
    </row>
    <row r="150" spans="2:9" s="181" customFormat="1" ht="19.95" customHeight="1" x14ac:dyDescent="0.3">
      <c r="B150" s="160">
        <v>39</v>
      </c>
      <c r="C150" s="163" t="s">
        <v>132</v>
      </c>
      <c r="D150" s="175">
        <v>27512.347999999998</v>
      </c>
      <c r="E150" s="147">
        <v>5.6939530573054467E-3</v>
      </c>
      <c r="F150" s="175">
        <v>97730.464999999997</v>
      </c>
      <c r="G150" s="147">
        <v>2.4400669493054379E-3</v>
      </c>
      <c r="H150" s="176">
        <v>125242.81299999999</v>
      </c>
      <c r="I150" s="162">
        <v>2.7903526433737192E-3</v>
      </c>
    </row>
    <row r="151" spans="2:9" s="181" customFormat="1" ht="19.95" customHeight="1" x14ac:dyDescent="0.3">
      <c r="B151" s="160">
        <v>40</v>
      </c>
      <c r="C151" s="165" t="s">
        <v>133</v>
      </c>
      <c r="D151" s="175">
        <v>103233.06676</v>
      </c>
      <c r="E151" s="147">
        <v>2.1365106173167021E-2</v>
      </c>
      <c r="F151" s="175">
        <v>18933.157460000002</v>
      </c>
      <c r="G151" s="147">
        <v>4.7271003738846124E-4</v>
      </c>
      <c r="H151" s="177">
        <v>122166.22422</v>
      </c>
      <c r="I151" s="162">
        <v>2.7218076512163895E-3</v>
      </c>
    </row>
    <row r="152" spans="2:9" s="181" customFormat="1" ht="19.95" customHeight="1" x14ac:dyDescent="0.3">
      <c r="B152" s="160">
        <v>41</v>
      </c>
      <c r="C152" s="163" t="s">
        <v>233</v>
      </c>
      <c r="D152" s="175"/>
      <c r="E152" s="147">
        <v>0</v>
      </c>
      <c r="F152" s="175">
        <v>118728.325</v>
      </c>
      <c r="G152" s="147">
        <v>2.9643270578820491E-3</v>
      </c>
      <c r="H152" s="176">
        <v>118728.325</v>
      </c>
      <c r="I152" s="162">
        <v>2.6452128275582889E-3</v>
      </c>
    </row>
    <row r="153" spans="2:9" s="181" customFormat="1" ht="19.95" customHeight="1" x14ac:dyDescent="0.3">
      <c r="B153" s="160">
        <v>42</v>
      </c>
      <c r="C153" s="163" t="s">
        <v>204</v>
      </c>
      <c r="D153" s="175">
        <v>101683</v>
      </c>
      <c r="E153" s="147">
        <v>2.1044304496511523E-2</v>
      </c>
      <c r="F153" s="175">
        <v>11010</v>
      </c>
      <c r="G153" s="147">
        <v>2.7489009810659221E-4</v>
      </c>
      <c r="H153" s="177">
        <v>112693</v>
      </c>
      <c r="I153" s="162">
        <v>2.5107485444271723E-3</v>
      </c>
    </row>
    <row r="154" spans="2:9" s="181" customFormat="1" ht="19.95" customHeight="1" x14ac:dyDescent="0.3">
      <c r="B154" s="160">
        <v>43</v>
      </c>
      <c r="C154" s="165" t="s">
        <v>193</v>
      </c>
      <c r="D154" s="175">
        <v>1877.6777999999997</v>
      </c>
      <c r="E154" s="147">
        <v>3.8860402790574485E-4</v>
      </c>
      <c r="F154" s="175">
        <v>106023.83297000002</v>
      </c>
      <c r="G154" s="147">
        <v>2.6471300496603315E-3</v>
      </c>
      <c r="H154" s="176">
        <v>107901.51077000002</v>
      </c>
      <c r="I154" s="162">
        <v>2.4039963538753108E-3</v>
      </c>
    </row>
    <row r="155" spans="2:9" s="181" customFormat="1" ht="19.95" customHeight="1" x14ac:dyDescent="0.3">
      <c r="B155" s="160">
        <v>44</v>
      </c>
      <c r="C155" s="165" t="s">
        <v>234</v>
      </c>
      <c r="D155" s="175">
        <v>18260.728604000004</v>
      </c>
      <c r="E155" s="147">
        <v>3.7792387426682319E-3</v>
      </c>
      <c r="F155" s="175">
        <v>86503.529065999988</v>
      </c>
      <c r="G155" s="147">
        <v>2.1597605441888452E-3</v>
      </c>
      <c r="H155" s="177">
        <v>104764.25766999999</v>
      </c>
      <c r="I155" s="162">
        <v>2.3340997883892142E-3</v>
      </c>
    </row>
    <row r="156" spans="2:9" s="181" customFormat="1" ht="19.95" customHeight="1" x14ac:dyDescent="0.3">
      <c r="B156" s="160">
        <v>45</v>
      </c>
      <c r="C156" s="161" t="s">
        <v>154</v>
      </c>
      <c r="D156" s="175"/>
      <c r="E156" s="147">
        <v>0</v>
      </c>
      <c r="F156" s="175">
        <v>103253.35524440439</v>
      </c>
      <c r="G156" s="147">
        <v>2.577958669661139E-3</v>
      </c>
      <c r="H156" s="176">
        <v>103253.35524440439</v>
      </c>
      <c r="I156" s="162">
        <v>2.3004375727605979E-3</v>
      </c>
    </row>
    <row r="157" spans="2:9" s="181" customFormat="1" ht="19.95" customHeight="1" x14ac:dyDescent="0.3">
      <c r="B157" s="160">
        <v>46</v>
      </c>
      <c r="C157" s="165" t="s">
        <v>235</v>
      </c>
      <c r="D157" s="175">
        <v>2123.558</v>
      </c>
      <c r="E157" s="147">
        <v>4.3949137189110284E-4</v>
      </c>
      <c r="F157" s="175">
        <v>99918.278000000006</v>
      </c>
      <c r="G157" s="147">
        <v>2.49469075768045E-3</v>
      </c>
      <c r="H157" s="177">
        <v>102041.83600000001</v>
      </c>
      <c r="I157" s="162">
        <v>2.2734454776044319E-3</v>
      </c>
    </row>
    <row r="158" spans="2:9" s="181" customFormat="1" ht="19.95" customHeight="1" x14ac:dyDescent="0.3">
      <c r="B158" s="160">
        <v>47</v>
      </c>
      <c r="C158" s="165" t="s">
        <v>194</v>
      </c>
      <c r="D158" s="175">
        <v>2291</v>
      </c>
      <c r="E158" s="147">
        <v>4.7414515308859782E-4</v>
      </c>
      <c r="F158" s="175">
        <v>86799</v>
      </c>
      <c r="G158" s="147">
        <v>2.1671376589967391E-3</v>
      </c>
      <c r="H158" s="176">
        <v>89090</v>
      </c>
      <c r="I158" s="162">
        <v>1.9848844899241014E-3</v>
      </c>
    </row>
    <row r="159" spans="2:9" s="181" customFormat="1" ht="19.95" customHeight="1" x14ac:dyDescent="0.3">
      <c r="B159" s="160">
        <v>48</v>
      </c>
      <c r="C159" s="163" t="s">
        <v>198</v>
      </c>
      <c r="D159" s="175">
        <v>30459.678949999998</v>
      </c>
      <c r="E159" s="147">
        <v>6.3039324045295895E-3</v>
      </c>
      <c r="F159" s="175">
        <v>56849.569489999994</v>
      </c>
      <c r="G159" s="147">
        <v>1.4193809023091398E-3</v>
      </c>
      <c r="H159" s="177">
        <v>87309.248439999996</v>
      </c>
      <c r="I159" s="162">
        <v>1.9452101588897301E-3</v>
      </c>
    </row>
    <row r="160" spans="2:9" s="181" customFormat="1" ht="19.95" customHeight="1" x14ac:dyDescent="0.3">
      <c r="B160" s="160">
        <v>49</v>
      </c>
      <c r="C160" s="163" t="s">
        <v>236</v>
      </c>
      <c r="D160" s="175"/>
      <c r="E160" s="147">
        <v>0</v>
      </c>
      <c r="F160" s="175">
        <v>84312</v>
      </c>
      <c r="G160" s="147">
        <v>2.1050439556369667E-3</v>
      </c>
      <c r="H160" s="177">
        <v>84312</v>
      </c>
      <c r="I160" s="162">
        <v>1.8784328332526754E-3</v>
      </c>
    </row>
    <row r="161" spans="2:9" s="181" customFormat="1" ht="19.95" customHeight="1" x14ac:dyDescent="0.3">
      <c r="B161" s="160">
        <v>50</v>
      </c>
      <c r="C161" s="163" t="s">
        <v>202</v>
      </c>
      <c r="D161" s="175">
        <v>196.41</v>
      </c>
      <c r="E161" s="147">
        <v>4.0648995861253387E-5</v>
      </c>
      <c r="F161" s="175">
        <v>79047.906000000017</v>
      </c>
      <c r="G161" s="147">
        <v>1.9736136816948849E-3</v>
      </c>
      <c r="H161" s="176">
        <v>79244.316000000021</v>
      </c>
      <c r="I161" s="162">
        <v>1.7655271494336554E-3</v>
      </c>
    </row>
    <row r="162" spans="2:9" s="181" customFormat="1" ht="19.95" customHeight="1" x14ac:dyDescent="0.3">
      <c r="B162" s="160">
        <v>51</v>
      </c>
      <c r="C162" s="164" t="s">
        <v>196</v>
      </c>
      <c r="D162" s="175"/>
      <c r="E162" s="147">
        <v>0</v>
      </c>
      <c r="F162" s="175">
        <v>73299</v>
      </c>
      <c r="G162" s="147">
        <v>1.8300789555962852E-3</v>
      </c>
      <c r="H162" s="177">
        <v>73299</v>
      </c>
      <c r="I162" s="162">
        <v>1.6330682256925212E-3</v>
      </c>
    </row>
    <row r="163" spans="2:9" s="181" customFormat="1" ht="19.95" customHeight="1" x14ac:dyDescent="0.3">
      <c r="B163" s="160">
        <v>52</v>
      </c>
      <c r="C163" s="165" t="s">
        <v>199</v>
      </c>
      <c r="D163" s="175"/>
      <c r="E163" s="147">
        <v>0</v>
      </c>
      <c r="F163" s="175">
        <v>72174.33898</v>
      </c>
      <c r="G163" s="147">
        <v>1.8019991937321201E-3</v>
      </c>
      <c r="H163" s="177">
        <v>72174.33898</v>
      </c>
      <c r="I163" s="162">
        <v>1.6080112920858289E-3</v>
      </c>
    </row>
    <row r="164" spans="2:9" s="181" customFormat="1" ht="19.95" customHeight="1" x14ac:dyDescent="0.3">
      <c r="B164" s="160">
        <v>53</v>
      </c>
      <c r="C164" s="163" t="s">
        <v>237</v>
      </c>
      <c r="D164" s="175">
        <v>38354.806000000004</v>
      </c>
      <c r="E164" s="147">
        <v>7.9379071857500969E-3</v>
      </c>
      <c r="F164" s="175">
        <v>33446.541649999999</v>
      </c>
      <c r="G164" s="147">
        <v>8.3507021939098296E-4</v>
      </c>
      <c r="H164" s="177">
        <v>71801.347650000011</v>
      </c>
      <c r="I164" s="162">
        <v>1.5997012156934937E-3</v>
      </c>
    </row>
    <row r="165" spans="2:9" s="181" customFormat="1" ht="19.95" customHeight="1" x14ac:dyDescent="0.3">
      <c r="B165" s="160">
        <v>54</v>
      </c>
      <c r="C165" s="163" t="s">
        <v>238</v>
      </c>
      <c r="D165" s="175">
        <v>14494.1929</v>
      </c>
      <c r="E165" s="147">
        <v>2.999716853542631E-3</v>
      </c>
      <c r="F165" s="175">
        <v>55631.981899999999</v>
      </c>
      <c r="G165" s="147">
        <v>1.3889810138378892E-3</v>
      </c>
      <c r="H165" s="177">
        <v>70126.174799999993</v>
      </c>
      <c r="I165" s="162">
        <v>1.562379130073256E-3</v>
      </c>
    </row>
    <row r="166" spans="2:9" s="181" customFormat="1" ht="19.95" customHeight="1" x14ac:dyDescent="0.3">
      <c r="B166" s="160">
        <v>55</v>
      </c>
      <c r="C166" s="164" t="s">
        <v>239</v>
      </c>
      <c r="D166" s="175"/>
      <c r="E166" s="147">
        <v>0</v>
      </c>
      <c r="F166" s="175">
        <v>59904</v>
      </c>
      <c r="G166" s="147">
        <v>1.4956418198889463E-3</v>
      </c>
      <c r="H166" s="177">
        <v>59904</v>
      </c>
      <c r="I166" s="162">
        <v>1.3346337465979727E-3</v>
      </c>
    </row>
    <row r="167" spans="2:9" s="181" customFormat="1" ht="19.95" customHeight="1" x14ac:dyDescent="0.3">
      <c r="B167" s="160">
        <v>56</v>
      </c>
      <c r="C167" s="163" t="s">
        <v>205</v>
      </c>
      <c r="D167" s="175">
        <v>6888.2039999999997</v>
      </c>
      <c r="E167" s="147">
        <v>1.4255820777326459E-3</v>
      </c>
      <c r="F167" s="175">
        <v>52815.976999999999</v>
      </c>
      <c r="G167" s="147">
        <v>1.3186729426998653E-3</v>
      </c>
      <c r="H167" s="176">
        <v>59704.180999999997</v>
      </c>
      <c r="I167" s="162">
        <v>1.3301818705861626E-3</v>
      </c>
    </row>
    <row r="168" spans="2:9" s="181" customFormat="1" ht="19.95" customHeight="1" x14ac:dyDescent="0.3">
      <c r="B168" s="160">
        <v>57</v>
      </c>
      <c r="C168" s="161" t="s">
        <v>240</v>
      </c>
      <c r="D168" s="175">
        <v>20731</v>
      </c>
      <c r="E168" s="147">
        <v>4.2904858876821137E-3</v>
      </c>
      <c r="F168" s="175">
        <v>37870</v>
      </c>
      <c r="G168" s="147">
        <v>9.4551208131667998E-4</v>
      </c>
      <c r="H168" s="177">
        <v>58601</v>
      </c>
      <c r="I168" s="162">
        <v>1.3056035020096786E-3</v>
      </c>
    </row>
    <row r="169" spans="2:9" s="181" customFormat="1" ht="19.95" customHeight="1" x14ac:dyDescent="0.3">
      <c r="B169" s="160">
        <v>58</v>
      </c>
      <c r="C169" s="164" t="s">
        <v>241</v>
      </c>
      <c r="D169" s="175">
        <v>2040</v>
      </c>
      <c r="E169" s="147">
        <v>4.2219821575763407E-4</v>
      </c>
      <c r="F169" s="175">
        <v>55176</v>
      </c>
      <c r="G169" s="147">
        <v>1.3775963717646985E-3</v>
      </c>
      <c r="H169" s="176">
        <v>57216</v>
      </c>
      <c r="I169" s="162">
        <v>1.2747463348916532E-3</v>
      </c>
    </row>
    <row r="170" spans="2:9" s="181" customFormat="1" ht="19.95" customHeight="1" x14ac:dyDescent="0.3">
      <c r="B170" s="160">
        <v>59</v>
      </c>
      <c r="C170" s="164" t="s">
        <v>242</v>
      </c>
      <c r="D170" s="175"/>
      <c r="E170" s="147">
        <v>0</v>
      </c>
      <c r="F170" s="175">
        <v>55950.8</v>
      </c>
      <c r="G170" s="147">
        <v>1.3969410446087484E-3</v>
      </c>
      <c r="H170" s="176">
        <v>55950.8</v>
      </c>
      <c r="I170" s="162">
        <v>1.2465582570304796E-3</v>
      </c>
    </row>
    <row r="171" spans="2:9" s="181" customFormat="1" ht="19.95" customHeight="1" x14ac:dyDescent="0.3">
      <c r="B171" s="160">
        <v>60</v>
      </c>
      <c r="C171" s="165" t="s">
        <v>243</v>
      </c>
      <c r="D171" s="175">
        <v>1184.99594</v>
      </c>
      <c r="E171" s="147">
        <v>2.4524665271962766E-4</v>
      </c>
      <c r="F171" s="175">
        <v>45536.393343982003</v>
      </c>
      <c r="G171" s="147">
        <v>1.1369213109670832E-3</v>
      </c>
      <c r="H171" s="177">
        <v>46721.389283982004</v>
      </c>
      <c r="I171" s="162">
        <v>1.0409312036983051E-3</v>
      </c>
    </row>
    <row r="172" spans="2:9" s="181" customFormat="1" ht="19.95" customHeight="1" x14ac:dyDescent="0.3">
      <c r="B172" s="160">
        <v>61</v>
      </c>
      <c r="C172" s="164" t="s">
        <v>207</v>
      </c>
      <c r="D172" s="175">
        <v>1796.7740000000001</v>
      </c>
      <c r="E172" s="147">
        <v>3.7186018476456238E-4</v>
      </c>
      <c r="F172" s="175">
        <v>41342.141000000003</v>
      </c>
      <c r="G172" s="147">
        <v>1.0322021067599063E-3</v>
      </c>
      <c r="H172" s="176">
        <v>43138.915000000001</v>
      </c>
      <c r="I172" s="162">
        <v>9.6111531367891088E-4</v>
      </c>
    </row>
    <row r="173" spans="2:9" s="181" customFormat="1" ht="19.95" customHeight="1" x14ac:dyDescent="0.3">
      <c r="B173" s="160">
        <v>62</v>
      </c>
      <c r="C173" s="164" t="s">
        <v>209</v>
      </c>
      <c r="D173" s="175"/>
      <c r="E173" s="147">
        <v>0</v>
      </c>
      <c r="F173" s="175">
        <v>42685.344463000001</v>
      </c>
      <c r="G173" s="147">
        <v>1.0657382858444825E-3</v>
      </c>
      <c r="H173" s="177">
        <v>42685.344463000001</v>
      </c>
      <c r="I173" s="162">
        <v>9.5100996937564632E-4</v>
      </c>
    </row>
    <row r="174" spans="2:9" s="181" customFormat="1" ht="19.95" customHeight="1" x14ac:dyDescent="0.3">
      <c r="B174" s="160">
        <v>63</v>
      </c>
      <c r="C174" s="164" t="s">
        <v>244</v>
      </c>
      <c r="D174" s="175"/>
      <c r="E174" s="147">
        <v>0</v>
      </c>
      <c r="F174" s="175">
        <v>41383</v>
      </c>
      <c r="G174" s="147">
        <v>1.0332222461348869E-3</v>
      </c>
      <c r="H174" s="177">
        <v>41383</v>
      </c>
      <c r="I174" s="162">
        <v>9.2199432985216184E-4</v>
      </c>
    </row>
    <row r="175" spans="2:9" s="181" customFormat="1" ht="19.95" customHeight="1" x14ac:dyDescent="0.3">
      <c r="B175" s="160">
        <v>64</v>
      </c>
      <c r="C175" s="163" t="s">
        <v>208</v>
      </c>
      <c r="D175" s="175">
        <v>80.77</v>
      </c>
      <c r="E175" s="147">
        <v>1.6716151905266717E-5</v>
      </c>
      <c r="F175" s="175">
        <v>40102.848590000001</v>
      </c>
      <c r="G175" s="147">
        <v>1.0012603072896379E-3</v>
      </c>
      <c r="H175" s="177">
        <v>40183.618589999998</v>
      </c>
      <c r="I175" s="162">
        <v>8.9527266010008745E-4</v>
      </c>
    </row>
    <row r="176" spans="2:9" s="181" customFormat="1" ht="19.95" customHeight="1" x14ac:dyDescent="0.3">
      <c r="B176" s="160">
        <v>65</v>
      </c>
      <c r="C176" s="161" t="s">
        <v>245</v>
      </c>
      <c r="D176" s="175"/>
      <c r="E176" s="147">
        <v>0</v>
      </c>
      <c r="F176" s="175">
        <v>38843</v>
      </c>
      <c r="G176" s="147">
        <v>9.6980527527287558E-4</v>
      </c>
      <c r="H176" s="177">
        <v>38843</v>
      </c>
      <c r="I176" s="162">
        <v>8.6540429051657733E-4</v>
      </c>
    </row>
    <row r="177" spans="2:9" s="181" customFormat="1" ht="19.95" customHeight="1" x14ac:dyDescent="0.3">
      <c r="B177" s="160">
        <v>66</v>
      </c>
      <c r="C177" s="163" t="s">
        <v>215</v>
      </c>
      <c r="D177" s="175">
        <v>1226.6310000000001</v>
      </c>
      <c r="E177" s="147">
        <v>2.5386344097696198E-4</v>
      </c>
      <c r="F177" s="175">
        <v>34333.733</v>
      </c>
      <c r="G177" s="147">
        <v>8.5722100206499024E-4</v>
      </c>
      <c r="H177" s="177">
        <v>35560.364000000001</v>
      </c>
      <c r="I177" s="162">
        <v>7.9226866045185081E-4</v>
      </c>
    </row>
    <row r="178" spans="2:9" s="181" customFormat="1" ht="19.95" customHeight="1" x14ac:dyDescent="0.3">
      <c r="B178" s="160">
        <v>67</v>
      </c>
      <c r="C178" s="165" t="s">
        <v>211</v>
      </c>
      <c r="D178" s="175"/>
      <c r="E178" s="147">
        <v>0</v>
      </c>
      <c r="F178" s="175">
        <v>26372</v>
      </c>
      <c r="G178" s="147">
        <v>6.5843793526494546E-4</v>
      </c>
      <c r="H178" s="177">
        <v>26372</v>
      </c>
      <c r="I178" s="162">
        <v>5.8755610919607594E-4</v>
      </c>
    </row>
    <row r="179" spans="2:9" s="181" customFormat="1" ht="19.95" customHeight="1" x14ac:dyDescent="0.3">
      <c r="B179" s="160">
        <v>68</v>
      </c>
      <c r="C179" s="163" t="s">
        <v>246</v>
      </c>
      <c r="D179" s="175"/>
      <c r="E179" s="147">
        <v>0</v>
      </c>
      <c r="F179" s="175">
        <v>23863.014421280001</v>
      </c>
      <c r="G179" s="147">
        <v>5.9579531111577505E-4</v>
      </c>
      <c r="H179" s="177">
        <v>23863.014421280001</v>
      </c>
      <c r="I179" s="162">
        <v>5.3165705699443071E-4</v>
      </c>
    </row>
    <row r="180" spans="2:9" s="181" customFormat="1" ht="19.95" customHeight="1" x14ac:dyDescent="0.3">
      <c r="B180" s="160">
        <v>69</v>
      </c>
      <c r="C180" s="165" t="s">
        <v>247</v>
      </c>
      <c r="D180" s="175"/>
      <c r="E180" s="147">
        <v>0</v>
      </c>
      <c r="F180" s="175">
        <v>20204.400000000001</v>
      </c>
      <c r="G180" s="147">
        <v>5.0444954570252789E-4</v>
      </c>
      <c r="H180" s="177">
        <v>20204.400000000001</v>
      </c>
      <c r="I180" s="162">
        <v>4.5014479950861511E-4</v>
      </c>
    </row>
    <row r="181" spans="2:9" s="181" customFormat="1" ht="19.95" customHeight="1" x14ac:dyDescent="0.3">
      <c r="B181" s="160">
        <v>70</v>
      </c>
      <c r="C181" s="164" t="s">
        <v>248</v>
      </c>
      <c r="D181" s="175"/>
      <c r="E181" s="147">
        <v>0</v>
      </c>
      <c r="F181" s="175">
        <v>19170.350000000006</v>
      </c>
      <c r="G181" s="147">
        <v>4.786320973876214E-4</v>
      </c>
      <c r="H181" s="176">
        <v>19170.350000000006</v>
      </c>
      <c r="I181" s="162">
        <v>4.2710663802241004E-4</v>
      </c>
    </row>
    <row r="182" spans="2:9" s="181" customFormat="1" ht="19.95" customHeight="1" x14ac:dyDescent="0.3">
      <c r="B182" s="160">
        <v>71</v>
      </c>
      <c r="C182" s="163" t="s">
        <v>249</v>
      </c>
      <c r="D182" s="175">
        <v>9539.6672142857133</v>
      </c>
      <c r="E182" s="147">
        <v>1.9743286650946213E-3</v>
      </c>
      <c r="F182" s="175">
        <v>6667.2524330769229</v>
      </c>
      <c r="G182" s="147">
        <v>1.6646336743232797E-4</v>
      </c>
      <c r="H182" s="176">
        <v>16206.919647362636</v>
      </c>
      <c r="I182" s="162">
        <v>3.6108276391846769E-4</v>
      </c>
    </row>
    <row r="183" spans="2:9" s="181" customFormat="1" ht="19.95" customHeight="1" x14ac:dyDescent="0.3">
      <c r="B183" s="160">
        <v>72</v>
      </c>
      <c r="C183" s="163" t="s">
        <v>250</v>
      </c>
      <c r="D183" s="175"/>
      <c r="E183" s="147">
        <v>0</v>
      </c>
      <c r="F183" s="175">
        <v>15667.86198</v>
      </c>
      <c r="G183" s="147">
        <v>3.9118438844711588E-4</v>
      </c>
      <c r="H183" s="177">
        <v>15667.86198</v>
      </c>
      <c r="I183" s="162">
        <v>3.4907280541445195E-4</v>
      </c>
    </row>
    <row r="184" spans="2:9" s="181" customFormat="1" ht="19.95" customHeight="1" x14ac:dyDescent="0.3">
      <c r="B184" s="160">
        <v>73</v>
      </c>
      <c r="C184" s="163" t="s">
        <v>210</v>
      </c>
      <c r="D184" s="175"/>
      <c r="E184" s="147">
        <v>0</v>
      </c>
      <c r="F184" s="175">
        <v>14376.200999999999</v>
      </c>
      <c r="G184" s="147">
        <v>3.5893508658402256E-4</v>
      </c>
      <c r="H184" s="176">
        <v>14376.200999999999</v>
      </c>
      <c r="I184" s="162">
        <v>3.2029518901034189E-4</v>
      </c>
    </row>
    <row r="185" spans="2:9" s="181" customFormat="1" ht="19.95" customHeight="1" x14ac:dyDescent="0.3">
      <c r="B185" s="160">
        <v>74</v>
      </c>
      <c r="C185" s="161" t="s">
        <v>213</v>
      </c>
      <c r="D185" s="175"/>
      <c r="E185" s="147">
        <v>0</v>
      </c>
      <c r="F185" s="175">
        <v>9790</v>
      </c>
      <c r="G185" s="147">
        <v>2.444299782437364E-4</v>
      </c>
      <c r="H185" s="177">
        <v>9790</v>
      </c>
      <c r="I185" s="162">
        <v>2.1811672641550066E-4</v>
      </c>
    </row>
    <row r="186" spans="2:9" ht="19.95" customHeight="1" x14ac:dyDescent="0.2">
      <c r="B186" s="160">
        <v>75</v>
      </c>
      <c r="C186" s="161" t="s">
        <v>251</v>
      </c>
      <c r="D186" s="175"/>
      <c r="E186" s="147">
        <v>0</v>
      </c>
      <c r="F186" s="175">
        <v>6926.9203700000007</v>
      </c>
      <c r="G186" s="147">
        <v>1.7294657766447341E-4</v>
      </c>
      <c r="H186" s="176">
        <v>6926.9203700000007</v>
      </c>
      <c r="I186" s="162">
        <v>1.5432862055620518E-4</v>
      </c>
    </row>
    <row r="187" spans="2:9" ht="15" customHeight="1" x14ac:dyDescent="0.2">
      <c r="B187" s="160">
        <v>76</v>
      </c>
      <c r="C187" s="163" t="s">
        <v>252</v>
      </c>
      <c r="D187" s="175"/>
      <c r="E187" s="147">
        <v>0</v>
      </c>
      <c r="F187" s="175">
        <v>4915</v>
      </c>
      <c r="G187" s="147">
        <v>1.2271433534912814E-4</v>
      </c>
      <c r="H187" s="176">
        <v>4915</v>
      </c>
      <c r="I187" s="162">
        <v>1.0950395406866044E-4</v>
      </c>
    </row>
    <row r="188" spans="2:9" ht="19.95" customHeight="1" x14ac:dyDescent="0.2">
      <c r="B188" s="167"/>
      <c r="C188" s="244" t="s">
        <v>57</v>
      </c>
      <c r="D188" s="168">
        <f>SUM(D112:D187)</f>
        <v>4831853.6740834471</v>
      </c>
      <c r="E188" s="169">
        <f>SUM(E112:E187)</f>
        <v>1.0000000000001004</v>
      </c>
      <c r="F188" s="168">
        <f>SUM(F112:F187)</f>
        <v>40052370.295748994</v>
      </c>
      <c r="G188" s="169">
        <f>SUM(G112:G187)</f>
        <v>1.0000000000000004</v>
      </c>
      <c r="H188" s="178">
        <f>SUM(H112:H187)</f>
        <v>44884223.969832443</v>
      </c>
      <c r="I188" s="170">
        <v>1.0002999999999997</v>
      </c>
    </row>
    <row r="189" spans="2:9" ht="15" customHeight="1" x14ac:dyDescent="0.2">
      <c r="C189" s="45"/>
      <c r="D189" s="240"/>
      <c r="E189" s="241"/>
      <c r="F189" s="240"/>
      <c r="G189" s="241"/>
      <c r="H189" s="242"/>
      <c r="I189" s="241"/>
    </row>
    <row r="190" spans="2:9" ht="15" customHeight="1" x14ac:dyDescent="0.2">
      <c r="B190" s="342" t="s">
        <v>253</v>
      </c>
      <c r="C190" s="342"/>
      <c r="D190" s="342"/>
      <c r="E190" s="342"/>
      <c r="F190" s="342"/>
      <c r="G190" s="342"/>
      <c r="H190" s="342"/>
      <c r="I190" s="342"/>
    </row>
    <row r="191" spans="2:9" x14ac:dyDescent="0.2">
      <c r="B191" s="342"/>
      <c r="C191" s="342"/>
      <c r="D191" s="342"/>
      <c r="E191" s="342"/>
      <c r="F191" s="342"/>
      <c r="G191" s="342"/>
      <c r="H191" s="342"/>
      <c r="I191" s="342"/>
    </row>
    <row r="192" spans="2:9" x14ac:dyDescent="0.2">
      <c r="B192" s="342"/>
      <c r="C192" s="342"/>
      <c r="D192" s="342"/>
      <c r="E192" s="342"/>
      <c r="F192" s="342"/>
      <c r="G192" s="342"/>
      <c r="H192" s="342"/>
      <c r="I192" s="342"/>
    </row>
    <row r="193" ht="25.2" customHeight="1" x14ac:dyDescent="0.2"/>
  </sheetData>
  <mergeCells count="19">
    <mergeCell ref="B3:I3"/>
    <mergeCell ref="B5:B11"/>
    <mergeCell ref="C5:C11"/>
    <mergeCell ref="D5:I5"/>
    <mergeCell ref="D6:I6"/>
    <mergeCell ref="D7:E10"/>
    <mergeCell ref="F7:G10"/>
    <mergeCell ref="H7:I10"/>
    <mergeCell ref="B95:I95"/>
    <mergeCell ref="B96:I99"/>
    <mergeCell ref="B190:I192"/>
    <mergeCell ref="B105:B111"/>
    <mergeCell ref="C105:C111"/>
    <mergeCell ref="D105:I105"/>
    <mergeCell ref="D106:I106"/>
    <mergeCell ref="D107:E110"/>
    <mergeCell ref="F107:G110"/>
    <mergeCell ref="H107:I110"/>
    <mergeCell ref="B103:I103"/>
  </mergeCells>
  <pageMargins left="0.7" right="0.7" top="0.75" bottom="0.75" header="0.3" footer="0.3"/>
  <pageSetup scale="34" orientation="portrait" r:id="rId1"/>
  <rowBreaks count="1" manualBreakCount="1">
    <brk id="10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84"/>
  <sheetViews>
    <sheetView showGridLines="0" view="pageBreakPreview" zoomScale="80" zoomScaleNormal="100" zoomScaleSheetLayoutView="80" workbookViewId="0">
      <selection activeCell="E2" sqref="E2"/>
    </sheetView>
  </sheetViews>
  <sheetFormatPr defaultColWidth="8.88671875" defaultRowHeight="11.4" x14ac:dyDescent="0.2"/>
  <cols>
    <col min="1" max="1" width="4.33203125" style="17" customWidth="1"/>
    <col min="2" max="2" width="6.44140625" style="16" customWidth="1"/>
    <col min="3" max="3" width="45.6640625" style="17" customWidth="1"/>
    <col min="4" max="4" width="14.88671875" style="17" customWidth="1"/>
    <col min="5" max="5" width="15.109375" style="17" customWidth="1"/>
    <col min="6" max="10" width="16.6640625" style="17" customWidth="1"/>
    <col min="11" max="11" width="17.6640625" style="40" customWidth="1"/>
    <col min="12" max="12" width="18.88671875" style="17" customWidth="1"/>
    <col min="13" max="13" width="15" style="17" customWidth="1"/>
    <col min="14" max="14" width="4.33203125" style="17" customWidth="1"/>
    <col min="15" max="16384" width="8.88671875" style="17"/>
  </cols>
  <sheetData>
    <row r="1" spans="2:19" ht="14.4" customHeight="1" x14ac:dyDescent="0.2"/>
    <row r="2" spans="2:19" ht="18.600000000000001" customHeight="1" x14ac:dyDescent="0.25">
      <c r="B2" s="20" t="s">
        <v>254</v>
      </c>
    </row>
    <row r="3" spans="2:19" ht="15.6" customHeight="1" x14ac:dyDescent="0.25">
      <c r="B3" s="122" t="s">
        <v>255</v>
      </c>
      <c r="C3" s="122"/>
      <c r="D3" s="122"/>
      <c r="E3" s="122"/>
      <c r="F3" s="122"/>
      <c r="G3" s="122"/>
      <c r="H3" s="124"/>
      <c r="I3" s="124"/>
      <c r="J3" s="124"/>
      <c r="K3" s="125"/>
      <c r="L3" s="124"/>
      <c r="M3" s="124"/>
    </row>
    <row r="4" spans="2:19" ht="12" thickBot="1" x14ac:dyDescent="0.25"/>
    <row r="5" spans="2:19" ht="19.95" customHeight="1" thickBot="1" x14ac:dyDescent="0.25">
      <c r="B5" s="361" t="s">
        <v>51</v>
      </c>
      <c r="C5" s="361" t="s">
        <v>137</v>
      </c>
      <c r="D5" s="356" t="s">
        <v>138</v>
      </c>
      <c r="E5" s="357"/>
      <c r="F5" s="357"/>
      <c r="G5" s="357"/>
      <c r="H5" s="357"/>
      <c r="I5" s="357"/>
      <c r="J5" s="357"/>
      <c r="K5" s="357"/>
      <c r="L5" s="357"/>
      <c r="M5" s="358"/>
    </row>
    <row r="6" spans="2:19" ht="19.95" customHeight="1" thickBot="1" x14ac:dyDescent="0.25">
      <c r="B6" s="362"/>
      <c r="C6" s="362"/>
      <c r="D6" s="356" t="s">
        <v>54</v>
      </c>
      <c r="E6" s="357"/>
      <c r="F6" s="357"/>
      <c r="G6" s="357"/>
      <c r="H6" s="357"/>
      <c r="I6" s="357"/>
      <c r="J6" s="357"/>
      <c r="K6" s="357"/>
      <c r="L6" s="357"/>
      <c r="M6" s="358"/>
    </row>
    <row r="7" spans="2:19" ht="19.95" customHeight="1" x14ac:dyDescent="0.2">
      <c r="B7" s="362"/>
      <c r="C7" s="362"/>
      <c r="D7" s="343" t="s">
        <v>55</v>
      </c>
      <c r="E7" s="344"/>
      <c r="F7" s="349" t="s">
        <v>56</v>
      </c>
      <c r="G7" s="349"/>
      <c r="H7" s="349"/>
      <c r="I7" s="349"/>
      <c r="J7" s="349"/>
      <c r="K7" s="350" t="s">
        <v>139</v>
      </c>
      <c r="L7" s="343" t="s">
        <v>256</v>
      </c>
      <c r="M7" s="353"/>
    </row>
    <row r="8" spans="2:19" ht="19.95" customHeight="1" x14ac:dyDescent="0.2">
      <c r="B8" s="362"/>
      <c r="C8" s="362"/>
      <c r="D8" s="345"/>
      <c r="E8" s="346"/>
      <c r="F8" s="349"/>
      <c r="G8" s="349"/>
      <c r="H8" s="349"/>
      <c r="I8" s="349"/>
      <c r="J8" s="349"/>
      <c r="K8" s="351"/>
      <c r="L8" s="345"/>
      <c r="M8" s="349"/>
    </row>
    <row r="9" spans="2:19" ht="19.95" customHeight="1" thickBot="1" x14ac:dyDescent="0.25">
      <c r="B9" s="362"/>
      <c r="C9" s="362"/>
      <c r="D9" s="345"/>
      <c r="E9" s="346"/>
      <c r="F9" s="349"/>
      <c r="G9" s="349"/>
      <c r="H9" s="349"/>
      <c r="I9" s="349"/>
      <c r="J9" s="349"/>
      <c r="K9" s="351"/>
      <c r="L9" s="345"/>
      <c r="M9" s="349"/>
    </row>
    <row r="10" spans="2:19" ht="34.200000000000003" customHeight="1" x14ac:dyDescent="0.2">
      <c r="B10" s="362"/>
      <c r="C10" s="362"/>
      <c r="D10" s="347"/>
      <c r="E10" s="348"/>
      <c r="F10" s="41" t="s">
        <v>140</v>
      </c>
      <c r="G10" s="41" t="s">
        <v>141</v>
      </c>
      <c r="H10" s="41" t="s">
        <v>142</v>
      </c>
      <c r="I10" s="41" t="s">
        <v>143</v>
      </c>
      <c r="J10" s="42" t="s">
        <v>144</v>
      </c>
      <c r="K10" s="352"/>
      <c r="L10" s="345"/>
      <c r="M10" s="349"/>
    </row>
    <row r="11" spans="2:19" ht="25.95" customHeight="1" x14ac:dyDescent="0.2">
      <c r="B11" s="363"/>
      <c r="C11" s="363"/>
      <c r="D11" s="158" t="s">
        <v>58</v>
      </c>
      <c r="E11" s="158" t="s">
        <v>144</v>
      </c>
      <c r="F11" s="158" t="s">
        <v>58</v>
      </c>
      <c r="G11" s="158" t="s">
        <v>58</v>
      </c>
      <c r="H11" s="158" t="s">
        <v>58</v>
      </c>
      <c r="I11" s="158" t="s">
        <v>58</v>
      </c>
      <c r="J11" s="158" t="s">
        <v>145</v>
      </c>
      <c r="K11" s="159" t="s">
        <v>58</v>
      </c>
      <c r="L11" s="158" t="s">
        <v>58</v>
      </c>
      <c r="M11" s="158" t="s">
        <v>144</v>
      </c>
    </row>
    <row r="12" spans="2:19" s="181" customFormat="1" ht="19.95" customHeight="1" x14ac:dyDescent="0.3">
      <c r="B12" s="160">
        <v>1</v>
      </c>
      <c r="C12" s="163" t="s">
        <v>62</v>
      </c>
      <c r="D12" s="144">
        <v>2317.116</v>
      </c>
      <c r="E12" s="145">
        <v>4.7856718706024051E-4</v>
      </c>
      <c r="F12" s="146">
        <v>3429325.3969900003</v>
      </c>
      <c r="G12" s="146"/>
      <c r="H12" s="146"/>
      <c r="I12" s="146">
        <v>3429325.3969900003</v>
      </c>
      <c r="J12" s="147">
        <v>7.6075572345875392E-2</v>
      </c>
      <c r="K12" s="148">
        <v>1208701.686</v>
      </c>
      <c r="L12" s="179">
        <v>4640344.1989900004</v>
      </c>
      <c r="M12" s="180">
        <v>8.2525395343526764E-2</v>
      </c>
      <c r="O12" s="182"/>
      <c r="S12" s="183"/>
    </row>
    <row r="13" spans="2:19" s="181" customFormat="1" ht="19.95" customHeight="1" x14ac:dyDescent="0.3">
      <c r="B13" s="160">
        <v>2</v>
      </c>
      <c r="C13" s="163" t="s">
        <v>61</v>
      </c>
      <c r="D13" s="144">
        <v>560620</v>
      </c>
      <c r="E13" s="145">
        <v>0.11578804704197461</v>
      </c>
      <c r="F13" s="146">
        <v>3356893</v>
      </c>
      <c r="G13" s="146">
        <v>74892</v>
      </c>
      <c r="H13" s="146"/>
      <c r="I13" s="146">
        <v>3431785</v>
      </c>
      <c r="J13" s="147">
        <v>7.4468744349257029E-2</v>
      </c>
      <c r="K13" s="148"/>
      <c r="L13" s="179">
        <v>3992405</v>
      </c>
      <c r="M13" s="180">
        <v>7.1002233211102148E-2</v>
      </c>
      <c r="O13" s="182"/>
      <c r="S13" s="183"/>
    </row>
    <row r="14" spans="2:19" s="181" customFormat="1" ht="19.95" customHeight="1" x14ac:dyDescent="0.3">
      <c r="B14" s="160">
        <v>3</v>
      </c>
      <c r="C14" s="163" t="s">
        <v>63</v>
      </c>
      <c r="D14" s="144">
        <v>160099.18100000001</v>
      </c>
      <c r="E14" s="145">
        <v>3.3066197247707201E-2</v>
      </c>
      <c r="F14" s="146">
        <v>3056352.0300000003</v>
      </c>
      <c r="G14" s="146"/>
      <c r="H14" s="146"/>
      <c r="I14" s="146">
        <v>3056352.0300000003</v>
      </c>
      <c r="J14" s="147">
        <v>6.7801594499259515E-2</v>
      </c>
      <c r="K14" s="148"/>
      <c r="L14" s="179">
        <v>3216451.2110000001</v>
      </c>
      <c r="M14" s="180">
        <v>5.7202417839761724E-2</v>
      </c>
      <c r="O14" s="182"/>
      <c r="S14" s="183"/>
    </row>
    <row r="15" spans="2:19" s="181" customFormat="1" ht="19.95" customHeight="1" x14ac:dyDescent="0.3">
      <c r="B15" s="160">
        <v>4</v>
      </c>
      <c r="C15" s="163" t="s">
        <v>64</v>
      </c>
      <c r="D15" s="144">
        <v>67419.998280000014</v>
      </c>
      <c r="E15" s="145">
        <v>1.392463688847078E-2</v>
      </c>
      <c r="F15" s="146">
        <v>3104031.3553810003</v>
      </c>
      <c r="G15" s="146"/>
      <c r="H15" s="146"/>
      <c r="I15" s="146">
        <v>3104031.3553810003</v>
      </c>
      <c r="J15" s="147">
        <v>6.8859304558097467E-2</v>
      </c>
      <c r="K15" s="148"/>
      <c r="L15" s="179">
        <v>3171451.3536610003</v>
      </c>
      <c r="M15" s="180">
        <v>5.6402125693736961E-2</v>
      </c>
      <c r="O15" s="182"/>
      <c r="S15" s="183"/>
    </row>
    <row r="16" spans="2:19" s="181" customFormat="1" ht="19.95" customHeight="1" x14ac:dyDescent="0.3">
      <c r="B16" s="160">
        <v>5</v>
      </c>
      <c r="C16" s="163" t="s">
        <v>85</v>
      </c>
      <c r="D16" s="144">
        <v>5275.7619199999999</v>
      </c>
      <c r="E16" s="145">
        <v>1.0896332085462851E-3</v>
      </c>
      <c r="F16" s="146">
        <v>577932.58889999997</v>
      </c>
      <c r="G16" s="146"/>
      <c r="H16" s="146"/>
      <c r="I16" s="146">
        <v>577932.58889999997</v>
      </c>
      <c r="J16" s="147">
        <v>1.2820758425692556E-2</v>
      </c>
      <c r="K16" s="148">
        <v>2375298</v>
      </c>
      <c r="L16" s="179">
        <v>2958506.3508199998</v>
      </c>
      <c r="M16" s="180">
        <v>5.2615042280892949E-2</v>
      </c>
      <c r="O16" s="182"/>
      <c r="S16" s="183"/>
    </row>
    <row r="17" spans="2:19" s="181" customFormat="1" ht="19.95" customHeight="1" x14ac:dyDescent="0.3">
      <c r="B17" s="160">
        <v>6</v>
      </c>
      <c r="C17" s="163" t="s">
        <v>65</v>
      </c>
      <c r="D17" s="144">
        <v>360983</v>
      </c>
      <c r="E17" s="145">
        <v>7.4555878465543721E-2</v>
      </c>
      <c r="F17" s="146">
        <v>2095154</v>
      </c>
      <c r="G17" s="146"/>
      <c r="H17" s="146"/>
      <c r="I17" s="146">
        <v>2095154</v>
      </c>
      <c r="J17" s="147">
        <v>4.6478540602373462E-2</v>
      </c>
      <c r="K17" s="148"/>
      <c r="L17" s="179">
        <v>2456137</v>
      </c>
      <c r="M17" s="180">
        <v>4.3680741826647544E-2</v>
      </c>
      <c r="O17" s="182"/>
      <c r="S17" s="183"/>
    </row>
    <row r="18" spans="2:19" s="181" customFormat="1" ht="19.95" customHeight="1" x14ac:dyDescent="0.3">
      <c r="B18" s="160">
        <v>7</v>
      </c>
      <c r="C18" s="163" t="s">
        <v>66</v>
      </c>
      <c r="D18" s="144">
        <v>497722.75140000001</v>
      </c>
      <c r="E18" s="145">
        <v>0.10279751944804723</v>
      </c>
      <c r="F18" s="146">
        <v>1868898.43931</v>
      </c>
      <c r="G18" s="146"/>
      <c r="H18" s="146"/>
      <c r="I18" s="146">
        <v>1868898.43931</v>
      </c>
      <c r="J18" s="147">
        <v>4.1459325659680496E-2</v>
      </c>
      <c r="K18" s="148"/>
      <c r="L18" s="179">
        <v>2366621.1907100002</v>
      </c>
      <c r="M18" s="180">
        <v>4.2088763465912823E-2</v>
      </c>
      <c r="O18" s="182"/>
      <c r="S18" s="183"/>
    </row>
    <row r="19" spans="2:19" s="181" customFormat="1" ht="19.95" customHeight="1" x14ac:dyDescent="0.3">
      <c r="B19" s="160">
        <v>8</v>
      </c>
      <c r="C19" s="163" t="s">
        <v>67</v>
      </c>
      <c r="D19" s="144">
        <v>403.15899999999999</v>
      </c>
      <c r="E19" s="145">
        <v>8.3266728367513545E-5</v>
      </c>
      <c r="F19" s="146">
        <v>2219723.4381100019</v>
      </c>
      <c r="G19" s="146"/>
      <c r="H19" s="146"/>
      <c r="I19" s="146">
        <v>2219723.4381100019</v>
      </c>
      <c r="J19" s="147">
        <v>4.9241967866913712E-2</v>
      </c>
      <c r="K19" s="148"/>
      <c r="L19" s="179">
        <v>2220126.5971100018</v>
      </c>
      <c r="M19" s="180">
        <v>3.9483455813269182E-2</v>
      </c>
      <c r="O19" s="182"/>
      <c r="S19" s="183"/>
    </row>
    <row r="20" spans="2:19" s="181" customFormat="1" ht="19.95" customHeight="1" x14ac:dyDescent="0.3">
      <c r="B20" s="160">
        <v>9</v>
      </c>
      <c r="C20" s="163" t="s">
        <v>68</v>
      </c>
      <c r="D20" s="144">
        <v>13559.121730000003</v>
      </c>
      <c r="E20" s="145">
        <v>2.8004427682228614E-3</v>
      </c>
      <c r="F20" s="146">
        <v>2196836.7977162669</v>
      </c>
      <c r="G20" s="146"/>
      <c r="H20" s="146"/>
      <c r="I20" s="146">
        <v>2196836.7977162669</v>
      </c>
      <c r="J20" s="147">
        <v>4.873425452231369E-2</v>
      </c>
      <c r="K20" s="148"/>
      <c r="L20" s="179">
        <v>2210395.9194462667</v>
      </c>
      <c r="M20" s="180">
        <v>3.9310402266651896E-2</v>
      </c>
      <c r="O20" s="182"/>
      <c r="S20" s="183"/>
    </row>
    <row r="21" spans="2:19" s="181" customFormat="1" ht="19.95" customHeight="1" x14ac:dyDescent="0.3">
      <c r="B21" s="160">
        <v>10</v>
      </c>
      <c r="C21" s="163" t="s">
        <v>69</v>
      </c>
      <c r="D21" s="144"/>
      <c r="E21" s="145">
        <v>0</v>
      </c>
      <c r="F21" s="146">
        <v>2076206.0344299579</v>
      </c>
      <c r="G21" s="146"/>
      <c r="H21" s="146"/>
      <c r="I21" s="146">
        <v>2076206.0344299579</v>
      </c>
      <c r="J21" s="147">
        <v>4.605820215131947E-2</v>
      </c>
      <c r="K21" s="148"/>
      <c r="L21" s="179">
        <v>2076206.0344299579</v>
      </c>
      <c r="M21" s="180">
        <v>3.6923925566392547E-2</v>
      </c>
      <c r="O21" s="182"/>
      <c r="S21" s="183"/>
    </row>
    <row r="22" spans="2:19" s="181" customFormat="1" ht="19.95" customHeight="1" x14ac:dyDescent="0.3">
      <c r="B22" s="160">
        <v>11</v>
      </c>
      <c r="C22" s="163" t="s">
        <v>70</v>
      </c>
      <c r="D22" s="144">
        <v>8053.3017199999995</v>
      </c>
      <c r="E22" s="145">
        <v>1.6632943498244353E-3</v>
      </c>
      <c r="F22" s="146">
        <v>1820272.7240800001</v>
      </c>
      <c r="G22" s="146"/>
      <c r="H22" s="146"/>
      <c r="I22" s="146">
        <v>1820272.7240800001</v>
      </c>
      <c r="J22" s="147">
        <v>4.0380621049118694E-2</v>
      </c>
      <c r="K22" s="148"/>
      <c r="L22" s="179">
        <v>1828326.0258000002</v>
      </c>
      <c r="M22" s="180">
        <v>3.2515546611573513E-2</v>
      </c>
      <c r="O22" s="182"/>
      <c r="S22" s="183"/>
    </row>
    <row r="23" spans="2:19" s="181" customFormat="1" ht="19.95" customHeight="1" x14ac:dyDescent="0.3">
      <c r="B23" s="160">
        <v>12</v>
      </c>
      <c r="C23" s="163" t="s">
        <v>71</v>
      </c>
      <c r="D23" s="144">
        <v>140787.40869000001</v>
      </c>
      <c r="E23" s="145">
        <v>2.9077626735249235E-2</v>
      </c>
      <c r="F23" s="146">
        <v>1678011.9215200003</v>
      </c>
      <c r="G23" s="146"/>
      <c r="H23" s="146"/>
      <c r="I23" s="146">
        <v>1678011.9215200003</v>
      </c>
      <c r="J23" s="147">
        <v>3.7224731559414748E-2</v>
      </c>
      <c r="K23" s="148"/>
      <c r="L23" s="179">
        <v>1818799.3302100003</v>
      </c>
      <c r="M23" s="180">
        <v>3.2346120748713326E-2</v>
      </c>
      <c r="O23" s="182"/>
      <c r="S23" s="183"/>
    </row>
    <row r="24" spans="2:19" s="181" customFormat="1" ht="19.95" customHeight="1" x14ac:dyDescent="0.3">
      <c r="B24" s="160">
        <v>13</v>
      </c>
      <c r="C24" s="163" t="s">
        <v>72</v>
      </c>
      <c r="D24" s="144">
        <v>179888</v>
      </c>
      <c r="E24" s="145">
        <v>3.7153294934691466E-2</v>
      </c>
      <c r="F24" s="146">
        <v>1481048</v>
      </c>
      <c r="G24" s="146"/>
      <c r="H24" s="146"/>
      <c r="I24" s="146">
        <v>1481048</v>
      </c>
      <c r="J24" s="147">
        <v>3.2855317366677586E-2</v>
      </c>
      <c r="K24" s="148"/>
      <c r="L24" s="179">
        <v>1660936</v>
      </c>
      <c r="M24" s="180">
        <v>2.9538627774665933E-2</v>
      </c>
      <c r="O24" s="182"/>
      <c r="S24" s="183"/>
    </row>
    <row r="25" spans="2:19" s="181" customFormat="1" ht="19.95" customHeight="1" x14ac:dyDescent="0.3">
      <c r="B25" s="160">
        <v>14</v>
      </c>
      <c r="C25" s="163" t="s">
        <v>73</v>
      </c>
      <c r="D25" s="144"/>
      <c r="E25" s="145">
        <v>0</v>
      </c>
      <c r="F25" s="146">
        <v>1602953.8709999998</v>
      </c>
      <c r="G25" s="146"/>
      <c r="H25" s="146"/>
      <c r="I25" s="146">
        <v>1602953.8709999998</v>
      </c>
      <c r="J25" s="147">
        <v>3.5559656510693344E-2</v>
      </c>
      <c r="K25" s="148"/>
      <c r="L25" s="179">
        <v>1602953.8709999998</v>
      </c>
      <c r="M25" s="180">
        <v>2.8507454673406363E-2</v>
      </c>
      <c r="O25" s="182"/>
      <c r="S25" s="183"/>
    </row>
    <row r="26" spans="2:19" s="181" customFormat="1" ht="19.95" customHeight="1" x14ac:dyDescent="0.3">
      <c r="B26" s="160">
        <v>15</v>
      </c>
      <c r="C26" s="163" t="s">
        <v>87</v>
      </c>
      <c r="D26" s="144">
        <v>152344</v>
      </c>
      <c r="E26" s="145">
        <v>3.1464475471018834E-2</v>
      </c>
      <c r="F26" s="146">
        <v>379527</v>
      </c>
      <c r="G26" s="146">
        <v>1013866</v>
      </c>
      <c r="H26" s="146"/>
      <c r="I26" s="146">
        <v>1393393</v>
      </c>
      <c r="J26" s="147">
        <v>8.4193625285764167E-3</v>
      </c>
      <c r="K26" s="148"/>
      <c r="L26" s="179">
        <v>1545737</v>
      </c>
      <c r="M26" s="180">
        <v>2.7489891170116607E-2</v>
      </c>
      <c r="O26" s="182"/>
      <c r="S26" s="183"/>
    </row>
    <row r="27" spans="2:19" s="181" customFormat="1" ht="19.95" customHeight="1" x14ac:dyDescent="0.3">
      <c r="B27" s="160">
        <v>16</v>
      </c>
      <c r="C27" s="163" t="s">
        <v>74</v>
      </c>
      <c r="D27" s="144">
        <v>37446.67</v>
      </c>
      <c r="E27" s="145">
        <v>7.7340743953574599E-3</v>
      </c>
      <c r="F27" s="146">
        <v>1447991.4</v>
      </c>
      <c r="G27" s="146"/>
      <c r="H27" s="146"/>
      <c r="I27" s="146">
        <v>1447991.4</v>
      </c>
      <c r="J27" s="147">
        <v>3.2121995364917132E-2</v>
      </c>
      <c r="K27" s="148"/>
      <c r="L27" s="179">
        <v>1485438.0699999998</v>
      </c>
      <c r="M27" s="180">
        <v>2.6417515323918655E-2</v>
      </c>
      <c r="O27" s="182"/>
      <c r="S27" s="183"/>
    </row>
    <row r="28" spans="2:19" s="181" customFormat="1" x14ac:dyDescent="0.3">
      <c r="B28" s="160">
        <v>17</v>
      </c>
      <c r="C28" s="163" t="s">
        <v>75</v>
      </c>
      <c r="D28" s="144">
        <v>169047</v>
      </c>
      <c r="E28" s="145">
        <v>3.491424135475845E-2</v>
      </c>
      <c r="F28" s="146">
        <v>1238579</v>
      </c>
      <c r="G28" s="146"/>
      <c r="H28" s="146"/>
      <c r="I28" s="146">
        <v>1238579</v>
      </c>
      <c r="J28" s="147">
        <v>2.7476426239191543E-2</v>
      </c>
      <c r="K28" s="148"/>
      <c r="L28" s="179">
        <v>1407626</v>
      </c>
      <c r="M28" s="180">
        <v>2.5033680081557572E-2</v>
      </c>
      <c r="O28" s="182"/>
      <c r="S28" s="183"/>
    </row>
    <row r="29" spans="2:19" s="181" customFormat="1" ht="19.95" customHeight="1" x14ac:dyDescent="0.3">
      <c r="B29" s="160">
        <v>18</v>
      </c>
      <c r="C29" s="163" t="s">
        <v>76</v>
      </c>
      <c r="D29" s="144">
        <v>66617</v>
      </c>
      <c r="E29" s="145">
        <v>1.3758789072446974E-2</v>
      </c>
      <c r="F29" s="146">
        <v>1077199</v>
      </c>
      <c r="G29" s="146"/>
      <c r="H29" s="146"/>
      <c r="I29" s="146">
        <v>1077199</v>
      </c>
      <c r="J29" s="147">
        <v>2.3896399719703702E-2</v>
      </c>
      <c r="K29" s="148"/>
      <c r="L29" s="179">
        <v>1143816</v>
      </c>
      <c r="M29" s="180">
        <v>2.0341996962379819E-2</v>
      </c>
      <c r="O29" s="182"/>
      <c r="S29" s="183"/>
    </row>
    <row r="30" spans="2:19" s="181" customFormat="1" ht="19.95" customHeight="1" x14ac:dyDescent="0.3">
      <c r="B30" s="160">
        <v>19</v>
      </c>
      <c r="C30" s="163" t="s">
        <v>77</v>
      </c>
      <c r="D30" s="144">
        <v>34818</v>
      </c>
      <c r="E30" s="145">
        <v>7.1911601832033677E-3</v>
      </c>
      <c r="F30" s="146">
        <v>1056826</v>
      </c>
      <c r="G30" s="146">
        <v>40204</v>
      </c>
      <c r="H30" s="146"/>
      <c r="I30" s="146">
        <v>1097030</v>
      </c>
      <c r="J30" s="147">
        <v>2.3444448546810371E-2</v>
      </c>
      <c r="K30" s="148"/>
      <c r="L30" s="179">
        <v>1131848</v>
      </c>
      <c r="M30" s="180">
        <v>2.0129154145313299E-2</v>
      </c>
      <c r="O30" s="182"/>
      <c r="S30" s="183"/>
    </row>
    <row r="31" spans="2:19" s="181" customFormat="1" ht="19.95" customHeight="1" x14ac:dyDescent="0.3">
      <c r="B31" s="160">
        <v>20</v>
      </c>
      <c r="C31" s="163" t="s">
        <v>78</v>
      </c>
      <c r="D31" s="144"/>
      <c r="E31" s="145">
        <v>0</v>
      </c>
      <c r="F31" s="146">
        <v>1059019</v>
      </c>
      <c r="G31" s="146"/>
      <c r="H31" s="146"/>
      <c r="I31" s="146">
        <v>1059019</v>
      </c>
      <c r="J31" s="147">
        <v>2.3493097686463592E-2</v>
      </c>
      <c r="K31" s="148"/>
      <c r="L31" s="179">
        <v>1059019</v>
      </c>
      <c r="M31" s="180">
        <v>1.88339394457697E-2</v>
      </c>
      <c r="O31" s="182"/>
      <c r="S31" s="183"/>
    </row>
    <row r="32" spans="2:19" s="181" customFormat="1" ht="19.95" customHeight="1" x14ac:dyDescent="0.3">
      <c r="B32" s="160">
        <v>21</v>
      </c>
      <c r="C32" s="163" t="s">
        <v>79</v>
      </c>
      <c r="D32" s="144">
        <v>218812</v>
      </c>
      <c r="E32" s="145">
        <v>4.5192490723392938E-2</v>
      </c>
      <c r="F32" s="146">
        <v>781214</v>
      </c>
      <c r="G32" s="146">
        <v>6193</v>
      </c>
      <c r="H32" s="146"/>
      <c r="I32" s="146">
        <v>787407</v>
      </c>
      <c r="J32" s="147">
        <v>1.7330318734633626E-2</v>
      </c>
      <c r="K32" s="148"/>
      <c r="L32" s="179">
        <v>1006219</v>
      </c>
      <c r="M32" s="180">
        <v>1.7894927017535041E-2</v>
      </c>
      <c r="O32" s="182"/>
      <c r="S32" s="183"/>
    </row>
    <row r="33" spans="2:19" s="181" customFormat="1" ht="19.95" customHeight="1" x14ac:dyDescent="0.3">
      <c r="B33" s="160">
        <v>22</v>
      </c>
      <c r="C33" s="163" t="s">
        <v>80</v>
      </c>
      <c r="D33" s="144">
        <v>104920</v>
      </c>
      <c r="E33" s="145">
        <v>2.1669726188227278E-2</v>
      </c>
      <c r="F33" s="146">
        <v>795349.18518999999</v>
      </c>
      <c r="G33" s="146"/>
      <c r="H33" s="146"/>
      <c r="I33" s="146">
        <v>795349.18518999999</v>
      </c>
      <c r="J33" s="147">
        <v>1.7643891282892839E-2</v>
      </c>
      <c r="K33" s="148"/>
      <c r="L33" s="179">
        <v>900269.18518999999</v>
      </c>
      <c r="M33" s="180">
        <v>1.6010680940342796E-2</v>
      </c>
      <c r="O33" s="182"/>
      <c r="S33" s="183"/>
    </row>
    <row r="34" spans="2:19" s="181" customFormat="1" ht="19.95" customHeight="1" x14ac:dyDescent="0.3">
      <c r="B34" s="160">
        <v>23</v>
      </c>
      <c r="C34" s="163" t="s">
        <v>146</v>
      </c>
      <c r="D34" s="144">
        <v>69683.210000000006</v>
      </c>
      <c r="E34" s="145">
        <v>1.4392070917048617E-2</v>
      </c>
      <c r="F34" s="146">
        <v>45300.89</v>
      </c>
      <c r="G34" s="146"/>
      <c r="H34" s="146"/>
      <c r="I34" s="146">
        <v>45300.89</v>
      </c>
      <c r="J34" s="147">
        <v>1.0049472521774789E-3</v>
      </c>
      <c r="K34" s="148">
        <v>768511.52</v>
      </c>
      <c r="L34" s="179">
        <v>883495.62</v>
      </c>
      <c r="M34" s="180">
        <v>1.5712374383918284E-2</v>
      </c>
      <c r="O34" s="182"/>
      <c r="S34" s="183"/>
    </row>
    <row r="35" spans="2:19" s="181" customFormat="1" ht="19.95" customHeight="1" x14ac:dyDescent="0.3">
      <c r="B35" s="160">
        <v>24</v>
      </c>
      <c r="C35" s="163" t="s">
        <v>81</v>
      </c>
      <c r="D35" s="144">
        <v>162745</v>
      </c>
      <c r="E35" s="145">
        <v>3.361265334066954E-2</v>
      </c>
      <c r="F35" s="146">
        <v>577537</v>
      </c>
      <c r="G35" s="146"/>
      <c r="H35" s="146"/>
      <c r="I35" s="146">
        <v>577537</v>
      </c>
      <c r="J35" s="147">
        <v>1.281198274870151E-2</v>
      </c>
      <c r="K35" s="148"/>
      <c r="L35" s="179">
        <v>740282</v>
      </c>
      <c r="M35" s="180">
        <v>1.3165416636333518E-2</v>
      </c>
      <c r="O35" s="182"/>
      <c r="S35" s="183"/>
    </row>
    <row r="36" spans="2:19" s="181" customFormat="1" ht="19.95" customHeight="1" x14ac:dyDescent="0.3">
      <c r="B36" s="160">
        <v>25</v>
      </c>
      <c r="C36" s="163" t="s">
        <v>82</v>
      </c>
      <c r="D36" s="144">
        <v>53452.180909999995</v>
      </c>
      <c r="E36" s="145">
        <v>1.1039783878033635E-2</v>
      </c>
      <c r="F36" s="146">
        <v>640940.58427189989</v>
      </c>
      <c r="G36" s="146"/>
      <c r="H36" s="146"/>
      <c r="I36" s="146">
        <v>640940.58427189989</v>
      </c>
      <c r="J36" s="147">
        <v>1.4218517096972571E-2</v>
      </c>
      <c r="K36" s="148"/>
      <c r="L36" s="179">
        <v>694392.76518189989</v>
      </c>
      <c r="M36" s="180">
        <v>1.2349307511023392E-2</v>
      </c>
      <c r="O36" s="182"/>
      <c r="S36" s="183"/>
    </row>
    <row r="37" spans="2:19" s="181" customFormat="1" x14ac:dyDescent="0.3">
      <c r="B37" s="160">
        <v>26</v>
      </c>
      <c r="C37" s="163" t="s">
        <v>83</v>
      </c>
      <c r="D37" s="144">
        <v>168769</v>
      </c>
      <c r="E37" s="145">
        <v>3.4856824428716446E-2</v>
      </c>
      <c r="F37" s="146">
        <v>497194</v>
      </c>
      <c r="G37" s="146"/>
      <c r="H37" s="146"/>
      <c r="I37" s="146">
        <v>497194</v>
      </c>
      <c r="J37" s="147">
        <v>1.1029667278040884E-2</v>
      </c>
      <c r="K37" s="148"/>
      <c r="L37" s="179">
        <v>665963</v>
      </c>
      <c r="M37" s="180">
        <v>1.1843703290614358E-2</v>
      </c>
      <c r="O37" s="182"/>
      <c r="S37" s="183"/>
    </row>
    <row r="38" spans="2:19" s="181" customFormat="1" ht="19.95" customHeight="1" x14ac:dyDescent="0.3">
      <c r="B38" s="160">
        <v>27</v>
      </c>
      <c r="C38" s="163" t="s">
        <v>84</v>
      </c>
      <c r="D38" s="144">
        <v>16067.341700000001</v>
      </c>
      <c r="E38" s="145">
        <v>3.3184797484910999E-3</v>
      </c>
      <c r="F38" s="146">
        <v>583165.1801</v>
      </c>
      <c r="G38" s="146"/>
      <c r="H38" s="146"/>
      <c r="I38" s="146">
        <v>583165.1801</v>
      </c>
      <c r="J38" s="147">
        <v>1.2936837340438117E-2</v>
      </c>
      <c r="K38" s="148"/>
      <c r="L38" s="179">
        <v>599232.52179999999</v>
      </c>
      <c r="M38" s="180">
        <v>1.0656946692662806E-2</v>
      </c>
      <c r="O38" s="182"/>
      <c r="S38" s="183"/>
    </row>
    <row r="39" spans="2:19" s="181" customFormat="1" ht="19.95" customHeight="1" x14ac:dyDescent="0.3">
      <c r="B39" s="160">
        <v>28</v>
      </c>
      <c r="C39" s="163" t="s">
        <v>89</v>
      </c>
      <c r="D39" s="144">
        <v>411531.016</v>
      </c>
      <c r="E39" s="145">
        <v>8.4995848595910972E-2</v>
      </c>
      <c r="F39" s="146">
        <v>30727.023000000001</v>
      </c>
      <c r="G39" s="146">
        <v>150472.266</v>
      </c>
      <c r="H39" s="146"/>
      <c r="I39" s="146">
        <v>181199.28899999999</v>
      </c>
      <c r="J39" s="147">
        <v>6.816430611284723E-4</v>
      </c>
      <c r="K39" s="148"/>
      <c r="L39" s="179">
        <v>592730.30499999993</v>
      </c>
      <c r="M39" s="180">
        <v>1.054130914746818E-2</v>
      </c>
      <c r="O39" s="182"/>
      <c r="S39" s="183"/>
    </row>
    <row r="40" spans="2:19" s="181" customFormat="1" ht="19.95" customHeight="1" x14ac:dyDescent="0.3">
      <c r="B40" s="160">
        <v>29</v>
      </c>
      <c r="C40" s="163" t="s">
        <v>86</v>
      </c>
      <c r="D40" s="144">
        <v>138862.26071238067</v>
      </c>
      <c r="E40" s="145">
        <v>2.8680014940102163E-2</v>
      </c>
      <c r="F40" s="146">
        <v>405683.90134323225</v>
      </c>
      <c r="G40" s="146"/>
      <c r="H40" s="146"/>
      <c r="I40" s="146">
        <v>405683.90134323225</v>
      </c>
      <c r="J40" s="147">
        <v>8.9996227868265003E-3</v>
      </c>
      <c r="K40" s="148"/>
      <c r="L40" s="179">
        <v>544546.16205561289</v>
      </c>
      <c r="M40" s="180">
        <v>9.684386627229263E-3</v>
      </c>
      <c r="O40" s="182"/>
      <c r="S40" s="183"/>
    </row>
    <row r="41" spans="2:19" s="181" customFormat="1" ht="19.95" customHeight="1" x14ac:dyDescent="0.3">
      <c r="B41" s="160">
        <v>30</v>
      </c>
      <c r="C41" s="163" t="s">
        <v>88</v>
      </c>
      <c r="D41" s="144">
        <v>132004.78899999999</v>
      </c>
      <c r="E41" s="145">
        <v>2.7263702184185244E-2</v>
      </c>
      <c r="F41" s="146">
        <v>318803.44200000004</v>
      </c>
      <c r="G41" s="146"/>
      <c r="H41" s="146"/>
      <c r="I41" s="146">
        <v>318803.44200000004</v>
      </c>
      <c r="J41" s="147">
        <v>7.072281428082812E-3</v>
      </c>
      <c r="K41" s="148"/>
      <c r="L41" s="179">
        <v>450808.23100000003</v>
      </c>
      <c r="M41" s="180">
        <v>8.0173206753689583E-3</v>
      </c>
      <c r="O41" s="182"/>
      <c r="S41" s="183"/>
    </row>
    <row r="42" spans="2:19" s="181" customFormat="1" ht="19.95" customHeight="1" x14ac:dyDescent="0.3">
      <c r="B42" s="160">
        <v>31</v>
      </c>
      <c r="C42" s="163" t="s">
        <v>90</v>
      </c>
      <c r="D42" s="144">
        <v>218720.673786</v>
      </c>
      <c r="E42" s="145">
        <v>4.5173628599382384E-2</v>
      </c>
      <c r="F42" s="146">
        <v>191301.60987427999</v>
      </c>
      <c r="G42" s="146"/>
      <c r="H42" s="146"/>
      <c r="I42" s="146">
        <v>191301.60987427999</v>
      </c>
      <c r="J42" s="147">
        <v>4.2438024325854471E-3</v>
      </c>
      <c r="K42" s="148"/>
      <c r="L42" s="179">
        <v>410022.28366027999</v>
      </c>
      <c r="M42" s="180">
        <v>7.2919700797378709E-3</v>
      </c>
      <c r="O42" s="182"/>
      <c r="S42" s="183"/>
    </row>
    <row r="43" spans="2:19" s="181" customFormat="1" ht="19.95" customHeight="1" x14ac:dyDescent="0.3">
      <c r="B43" s="160">
        <v>32</v>
      </c>
      <c r="C43" s="163" t="s">
        <v>92</v>
      </c>
      <c r="D43" s="144">
        <v>204390.52000000002</v>
      </c>
      <c r="E43" s="145">
        <v>4.221394018175173E-2</v>
      </c>
      <c r="F43" s="146">
        <v>82826.233999999997</v>
      </c>
      <c r="G43" s="146">
        <v>120917.23499999999</v>
      </c>
      <c r="H43" s="146"/>
      <c r="I43" s="146">
        <v>203743.46899999998</v>
      </c>
      <c r="J43" s="147">
        <v>1.8374031120913714E-3</v>
      </c>
      <c r="K43" s="148"/>
      <c r="L43" s="179">
        <v>408133.989</v>
      </c>
      <c r="M43" s="180">
        <v>7.2583880313634008E-3</v>
      </c>
      <c r="O43" s="182"/>
      <c r="S43" s="183"/>
    </row>
    <row r="44" spans="2:19" s="181" customFormat="1" ht="19.95" customHeight="1" x14ac:dyDescent="0.3">
      <c r="B44" s="160">
        <v>33</v>
      </c>
      <c r="C44" s="163" t="s">
        <v>147</v>
      </c>
      <c r="D44" s="144"/>
      <c r="E44" s="145">
        <v>0</v>
      </c>
      <c r="F44" s="146">
        <v>86263.43654000001</v>
      </c>
      <c r="G44" s="146"/>
      <c r="H44" s="146"/>
      <c r="I44" s="146">
        <v>86263.43654000001</v>
      </c>
      <c r="J44" s="147">
        <v>1.9136534296403304E-3</v>
      </c>
      <c r="K44" s="148">
        <v>250564.77912378797</v>
      </c>
      <c r="L44" s="179">
        <v>336828.21566378797</v>
      </c>
      <c r="M44" s="180">
        <v>5.9902628918257744E-3</v>
      </c>
      <c r="O44" s="182"/>
      <c r="S44" s="183"/>
    </row>
    <row r="45" spans="2:19" s="181" customFormat="1" ht="19.95" customHeight="1" x14ac:dyDescent="0.3">
      <c r="B45" s="160">
        <v>34</v>
      </c>
      <c r="C45" s="163" t="s">
        <v>91</v>
      </c>
      <c r="D45" s="144">
        <v>12652</v>
      </c>
      <c r="E45" s="145">
        <v>2.6130897420267966E-3</v>
      </c>
      <c r="F45" s="146">
        <v>284179</v>
      </c>
      <c r="G45" s="146"/>
      <c r="H45" s="146"/>
      <c r="I45" s="146">
        <v>284179</v>
      </c>
      <c r="J45" s="147">
        <v>6.3041786855963277E-3</v>
      </c>
      <c r="K45" s="148"/>
      <c r="L45" s="179">
        <v>296831</v>
      </c>
      <c r="M45" s="180">
        <v>5.2789393576765532E-3</v>
      </c>
      <c r="O45" s="182"/>
      <c r="S45" s="183"/>
    </row>
    <row r="46" spans="2:19" s="181" customFormat="1" ht="19.95" customHeight="1" x14ac:dyDescent="0.3">
      <c r="B46" s="160">
        <v>35</v>
      </c>
      <c r="C46" s="163" t="s">
        <v>93</v>
      </c>
      <c r="D46" s="144">
        <v>66244.320000000007</v>
      </c>
      <c r="E46" s="145">
        <v>1.3681817345837859E-2</v>
      </c>
      <c r="F46" s="146">
        <v>167915.150861</v>
      </c>
      <c r="G46" s="146"/>
      <c r="H46" s="146"/>
      <c r="I46" s="146">
        <v>167915.150861</v>
      </c>
      <c r="J46" s="147">
        <v>3.7250011965930209E-3</v>
      </c>
      <c r="K46" s="148"/>
      <c r="L46" s="179">
        <v>234159.47086100001</v>
      </c>
      <c r="M46" s="180">
        <v>4.1643684342297432E-3</v>
      </c>
      <c r="O46" s="182"/>
      <c r="S46" s="183"/>
    </row>
    <row r="47" spans="2:19" s="181" customFormat="1" ht="19.95" customHeight="1" x14ac:dyDescent="0.3">
      <c r="B47" s="160">
        <v>36</v>
      </c>
      <c r="C47" s="163" t="s">
        <v>94</v>
      </c>
      <c r="D47" s="144">
        <v>1767</v>
      </c>
      <c r="E47" s="145">
        <v>3.6494859106555086E-4</v>
      </c>
      <c r="F47" s="146">
        <v>225341</v>
      </c>
      <c r="G47" s="146"/>
      <c r="H47" s="146"/>
      <c r="I47" s="146">
        <v>225341</v>
      </c>
      <c r="J47" s="147">
        <v>4.9989264836281426E-3</v>
      </c>
      <c r="K47" s="148"/>
      <c r="L47" s="179">
        <v>227108</v>
      </c>
      <c r="M47" s="180">
        <v>4.0389627755969106E-3</v>
      </c>
      <c r="O47" s="182"/>
      <c r="S47" s="183"/>
    </row>
    <row r="48" spans="2:19" s="181" customFormat="1" ht="19.95" customHeight="1" x14ac:dyDescent="0.3">
      <c r="B48" s="160">
        <v>37</v>
      </c>
      <c r="C48" s="163" t="s">
        <v>95</v>
      </c>
      <c r="D48" s="144">
        <v>83263.25619</v>
      </c>
      <c r="E48" s="145">
        <v>1.7196835333373236E-2</v>
      </c>
      <c r="F48" s="146">
        <v>125911.26494999998</v>
      </c>
      <c r="G48" s="146"/>
      <c r="H48" s="146"/>
      <c r="I48" s="146">
        <v>125911.26494999998</v>
      </c>
      <c r="J48" s="147">
        <v>2.7931941233316389E-3</v>
      </c>
      <c r="K48" s="148"/>
      <c r="L48" s="179">
        <v>209174.52113999997</v>
      </c>
      <c r="M48" s="180">
        <v>3.7200279359941922E-3</v>
      </c>
      <c r="O48" s="182"/>
      <c r="S48" s="183"/>
    </row>
    <row r="49" spans="2:19" s="181" customFormat="1" ht="19.95" customHeight="1" x14ac:dyDescent="0.3">
      <c r="B49" s="160">
        <v>38</v>
      </c>
      <c r="C49" s="163" t="s">
        <v>148</v>
      </c>
      <c r="D49" s="144">
        <v>1472</v>
      </c>
      <c r="E49" s="145">
        <v>3.0402055803536554E-4</v>
      </c>
      <c r="F49" s="146">
        <v>39519</v>
      </c>
      <c r="G49" s="146"/>
      <c r="H49" s="146"/>
      <c r="I49" s="146">
        <v>39519</v>
      </c>
      <c r="J49" s="147">
        <v>8.766827861174868E-4</v>
      </c>
      <c r="K49" s="148">
        <v>167572</v>
      </c>
      <c r="L49" s="179">
        <v>208563</v>
      </c>
      <c r="M49" s="180">
        <v>3.7091524445057793E-3</v>
      </c>
      <c r="O49" s="182"/>
      <c r="S49" s="183"/>
    </row>
    <row r="50" spans="2:19" s="181" customFormat="1" ht="19.95" customHeight="1" x14ac:dyDescent="0.3">
      <c r="B50" s="160">
        <v>39</v>
      </c>
      <c r="C50" s="163" t="s">
        <v>96</v>
      </c>
      <c r="D50" s="144">
        <v>18617.246999999999</v>
      </c>
      <c r="E50" s="145">
        <v>3.8451262377868444E-3</v>
      </c>
      <c r="F50" s="146">
        <v>162610.59909968698</v>
      </c>
      <c r="G50" s="146"/>
      <c r="H50" s="146"/>
      <c r="I50" s="146">
        <v>162610.59909968698</v>
      </c>
      <c r="J50" s="147">
        <v>3.6073259209733867E-3</v>
      </c>
      <c r="K50" s="148"/>
      <c r="L50" s="179">
        <v>181227.84609968698</v>
      </c>
      <c r="M50" s="180">
        <v>3.2230151482917449E-3</v>
      </c>
      <c r="O50" s="182"/>
      <c r="S50" s="183"/>
    </row>
    <row r="51" spans="2:19" s="181" customFormat="1" ht="19.95" customHeight="1" x14ac:dyDescent="0.3">
      <c r="B51" s="160">
        <v>40</v>
      </c>
      <c r="C51" s="163" t="s">
        <v>97</v>
      </c>
      <c r="D51" s="144">
        <v>65234</v>
      </c>
      <c r="E51" s="145">
        <v>1.3473150192173258E-2</v>
      </c>
      <c r="F51" s="146">
        <v>106020</v>
      </c>
      <c r="G51" s="146"/>
      <c r="H51" s="146"/>
      <c r="I51" s="146">
        <v>106020</v>
      </c>
      <c r="J51" s="147">
        <v>2.3519296789943052E-3</v>
      </c>
      <c r="K51" s="148"/>
      <c r="L51" s="179">
        <v>171254</v>
      </c>
      <c r="M51" s="180">
        <v>3.0456370148654976E-3</v>
      </c>
      <c r="O51" s="182"/>
      <c r="S51" s="183"/>
    </row>
    <row r="52" spans="2:19" s="181" customFormat="1" ht="19.95" customHeight="1" x14ac:dyDescent="0.3">
      <c r="B52" s="160">
        <v>41</v>
      </c>
      <c r="C52" s="163" t="s">
        <v>98</v>
      </c>
      <c r="D52" s="144"/>
      <c r="E52" s="145">
        <v>0</v>
      </c>
      <c r="F52" s="146">
        <v>167888</v>
      </c>
      <c r="G52" s="146"/>
      <c r="H52" s="146"/>
      <c r="I52" s="146">
        <v>167888</v>
      </c>
      <c r="J52" s="147">
        <v>3.724398886502508E-3</v>
      </c>
      <c r="K52" s="148"/>
      <c r="L52" s="179">
        <v>167888</v>
      </c>
      <c r="M52" s="180">
        <v>2.9857749725655382E-3</v>
      </c>
      <c r="O52" s="182"/>
      <c r="S52" s="183"/>
    </row>
    <row r="53" spans="2:19" s="181" customFormat="1" ht="19.95" customHeight="1" x14ac:dyDescent="0.3">
      <c r="B53" s="160">
        <v>42</v>
      </c>
      <c r="C53" s="163" t="s">
        <v>99</v>
      </c>
      <c r="D53" s="144">
        <v>3248.3739999999998</v>
      </c>
      <c r="E53" s="145">
        <v>6.7090521480133998E-4</v>
      </c>
      <c r="F53" s="146">
        <v>160683.64799999999</v>
      </c>
      <c r="G53" s="146"/>
      <c r="H53" s="146"/>
      <c r="I53" s="146">
        <v>160683.64799999999</v>
      </c>
      <c r="J53" s="147">
        <v>3.5645787649525927E-3</v>
      </c>
      <c r="K53" s="148"/>
      <c r="L53" s="179">
        <v>163932.022</v>
      </c>
      <c r="M53" s="180">
        <v>2.9154205690082864E-3</v>
      </c>
      <c r="O53" s="182"/>
      <c r="S53" s="183"/>
    </row>
    <row r="54" spans="2:19" s="181" customFormat="1" x14ac:dyDescent="0.3">
      <c r="B54" s="160">
        <v>43</v>
      </c>
      <c r="C54" s="163" t="s">
        <v>100</v>
      </c>
      <c r="D54" s="144">
        <v>21771</v>
      </c>
      <c r="E54" s="145">
        <v>4.4964888376276789E-3</v>
      </c>
      <c r="F54" s="146">
        <v>117029</v>
      </c>
      <c r="G54" s="146"/>
      <c r="H54" s="146"/>
      <c r="I54" s="146">
        <v>117029</v>
      </c>
      <c r="J54" s="147">
        <v>2.5961514657897051E-3</v>
      </c>
      <c r="K54" s="148"/>
      <c r="L54" s="179">
        <v>138800</v>
      </c>
      <c r="M54" s="180">
        <v>2.4684644893744443E-3</v>
      </c>
      <c r="O54" s="182"/>
      <c r="S54" s="183"/>
    </row>
    <row r="55" spans="2:19" s="181" customFormat="1" ht="19.95" customHeight="1" x14ac:dyDescent="0.3">
      <c r="B55" s="160">
        <v>44</v>
      </c>
      <c r="C55" s="165" t="s">
        <v>191</v>
      </c>
      <c r="D55" s="144">
        <v>27251.949999999997</v>
      </c>
      <c r="E55" s="145">
        <v>5.628500710972744E-3</v>
      </c>
      <c r="F55" s="146">
        <v>98999.879000000001</v>
      </c>
      <c r="G55" s="146"/>
      <c r="H55" s="146"/>
      <c r="I55" s="146">
        <v>98999.879000000001</v>
      </c>
      <c r="J55" s="147">
        <v>2.1961965066680349E-3</v>
      </c>
      <c r="K55" s="148"/>
      <c r="L55" s="179">
        <v>126251.829</v>
      </c>
      <c r="M55" s="180">
        <v>2.2453037219385781E-3</v>
      </c>
      <c r="O55" s="182"/>
      <c r="S55" s="183"/>
    </row>
    <row r="56" spans="2:19" s="181" customFormat="1" ht="19.95" customHeight="1" x14ac:dyDescent="0.3">
      <c r="B56" s="160">
        <v>45</v>
      </c>
      <c r="C56" s="165" t="s">
        <v>192</v>
      </c>
      <c r="D56" s="144"/>
      <c r="E56" s="145">
        <v>0</v>
      </c>
      <c r="F56" s="146">
        <v>113526</v>
      </c>
      <c r="G56" s="146"/>
      <c r="H56" s="146"/>
      <c r="I56" s="146">
        <v>113526</v>
      </c>
      <c r="J56" s="147">
        <v>2.5184415085597765E-3</v>
      </c>
      <c r="K56" s="148"/>
      <c r="L56" s="179">
        <v>113526</v>
      </c>
      <c r="M56" s="180">
        <v>2.0189834266622704E-3</v>
      </c>
      <c r="O56" s="182"/>
      <c r="S56" s="183"/>
    </row>
    <row r="57" spans="2:19" s="181" customFormat="1" ht="19.95" customHeight="1" x14ac:dyDescent="0.3">
      <c r="B57" s="160">
        <v>46</v>
      </c>
      <c r="C57" s="165" t="s">
        <v>193</v>
      </c>
      <c r="D57" s="144">
        <v>2148.06212</v>
      </c>
      <c r="E57" s="145">
        <v>4.436515247398304E-4</v>
      </c>
      <c r="F57" s="146">
        <v>110243.30043</v>
      </c>
      <c r="G57" s="146"/>
      <c r="H57" s="146"/>
      <c r="I57" s="146">
        <v>110243.30043</v>
      </c>
      <c r="J57" s="147">
        <v>2.4456186586644278E-3</v>
      </c>
      <c r="K57" s="148"/>
      <c r="L57" s="179">
        <v>112391.36255000001</v>
      </c>
      <c r="M57" s="180">
        <v>1.9988046640279813E-3</v>
      </c>
      <c r="O57" s="182"/>
      <c r="S57" s="183"/>
    </row>
    <row r="58" spans="2:19" s="181" customFormat="1" ht="19.95" customHeight="1" x14ac:dyDescent="0.3">
      <c r="B58" s="160">
        <v>47</v>
      </c>
      <c r="C58" s="165" t="s">
        <v>194</v>
      </c>
      <c r="D58" s="144">
        <v>2375</v>
      </c>
      <c r="E58" s="145">
        <v>4.9052229981928883E-4</v>
      </c>
      <c r="F58" s="146">
        <v>103166</v>
      </c>
      <c r="G58" s="146"/>
      <c r="H58" s="146"/>
      <c r="I58" s="146">
        <v>103166</v>
      </c>
      <c r="J58" s="147">
        <v>2.2886170275714626E-3</v>
      </c>
      <c r="K58" s="148"/>
      <c r="L58" s="179">
        <v>105541</v>
      </c>
      <c r="M58" s="180">
        <v>1.8769755812180705E-3</v>
      </c>
      <c r="O58" s="182"/>
      <c r="S58" s="183"/>
    </row>
    <row r="59" spans="2:19" s="181" customFormat="1" ht="19.95" customHeight="1" x14ac:dyDescent="0.3">
      <c r="B59" s="160">
        <v>48</v>
      </c>
      <c r="C59" s="163" t="s">
        <v>195</v>
      </c>
      <c r="D59" s="144">
        <v>2381</v>
      </c>
      <c r="E59" s="145">
        <v>4.9176151405041124E-4</v>
      </c>
      <c r="F59" s="146">
        <v>102742</v>
      </c>
      <c r="G59" s="146"/>
      <c r="H59" s="146"/>
      <c r="I59" s="146">
        <v>102742</v>
      </c>
      <c r="J59" s="147">
        <v>2.2792110835619024E-3</v>
      </c>
      <c r="K59" s="148"/>
      <c r="L59" s="179">
        <v>105123</v>
      </c>
      <c r="M59" s="180">
        <v>1.8695417328278795E-3</v>
      </c>
      <c r="O59" s="182"/>
      <c r="S59" s="183"/>
    </row>
    <row r="60" spans="2:19" s="181" customFormat="1" ht="19.95" customHeight="1" x14ac:dyDescent="0.3">
      <c r="B60" s="160">
        <v>49</v>
      </c>
      <c r="C60" s="164" t="s">
        <v>196</v>
      </c>
      <c r="D60" s="144"/>
      <c r="E60" s="145">
        <v>0</v>
      </c>
      <c r="F60" s="146">
        <v>103864</v>
      </c>
      <c r="G60" s="146"/>
      <c r="H60" s="146"/>
      <c r="I60" s="146">
        <v>103864</v>
      </c>
      <c r="J60" s="147">
        <v>2.3041013410588992E-3</v>
      </c>
      <c r="K60" s="148"/>
      <c r="L60" s="179">
        <v>103864</v>
      </c>
      <c r="M60" s="180">
        <v>1.8471512660258448E-3</v>
      </c>
      <c r="O60" s="182"/>
      <c r="S60" s="183"/>
    </row>
    <row r="61" spans="2:19" s="181" customFormat="1" ht="19.95" customHeight="1" x14ac:dyDescent="0.3">
      <c r="B61" s="160">
        <v>50</v>
      </c>
      <c r="C61" s="163" t="s">
        <v>197</v>
      </c>
      <c r="D61" s="144"/>
      <c r="E61" s="145">
        <v>0</v>
      </c>
      <c r="F61" s="146">
        <v>103671</v>
      </c>
      <c r="G61" s="146"/>
      <c r="H61" s="146"/>
      <c r="I61" s="146">
        <v>103671</v>
      </c>
      <c r="J61" s="147">
        <v>2.2998198618281326E-3</v>
      </c>
      <c r="K61" s="148"/>
      <c r="L61" s="179">
        <v>103671</v>
      </c>
      <c r="M61" s="180">
        <v>1.8437188910514265E-3</v>
      </c>
      <c r="O61" s="182"/>
      <c r="S61" s="183"/>
    </row>
    <row r="62" spans="2:19" s="181" customFormat="1" ht="19.95" customHeight="1" x14ac:dyDescent="0.3">
      <c r="B62" s="160">
        <v>51</v>
      </c>
      <c r="C62" s="163" t="s">
        <v>201</v>
      </c>
      <c r="D62" s="144">
        <v>42665</v>
      </c>
      <c r="E62" s="145">
        <v>8.8118458618062986E-3</v>
      </c>
      <c r="F62" s="146">
        <v>31597</v>
      </c>
      <c r="G62" s="146">
        <v>20003</v>
      </c>
      <c r="H62" s="146"/>
      <c r="I62" s="146">
        <v>51600</v>
      </c>
      <c r="J62" s="147">
        <v>7.0094248318414512E-4</v>
      </c>
      <c r="K62" s="148"/>
      <c r="L62" s="179">
        <v>94265</v>
      </c>
      <c r="M62" s="180">
        <v>1.6764395179458356E-3</v>
      </c>
      <c r="O62" s="182"/>
      <c r="S62" s="183"/>
    </row>
    <row r="63" spans="2:19" s="181" customFormat="1" ht="19.95" customHeight="1" x14ac:dyDescent="0.3">
      <c r="B63" s="160">
        <v>52</v>
      </c>
      <c r="C63" s="164" t="s">
        <v>198</v>
      </c>
      <c r="D63" s="144">
        <v>36477.263209999997</v>
      </c>
      <c r="E63" s="145">
        <v>7.533857280371677E-3</v>
      </c>
      <c r="F63" s="146">
        <v>56660.719590000008</v>
      </c>
      <c r="G63" s="146"/>
      <c r="H63" s="146"/>
      <c r="I63" s="146">
        <v>56660.719590000008</v>
      </c>
      <c r="J63" s="147">
        <v>1.2569517830305136E-3</v>
      </c>
      <c r="K63" s="148"/>
      <c r="L63" s="179">
        <v>93137.982799999998</v>
      </c>
      <c r="M63" s="180">
        <v>1.6563962763239751E-3</v>
      </c>
      <c r="O63" s="182"/>
      <c r="S63" s="183"/>
    </row>
    <row r="64" spans="2:19" s="181" customFormat="1" ht="19.95" customHeight="1" x14ac:dyDescent="0.3">
      <c r="B64" s="160">
        <v>53</v>
      </c>
      <c r="C64" s="165" t="s">
        <v>215</v>
      </c>
      <c r="D64" s="144">
        <v>307</v>
      </c>
      <c r="E64" s="145">
        <v>6.3406461492430177E-5</v>
      </c>
      <c r="F64" s="146">
        <v>22819</v>
      </c>
      <c r="G64" s="146">
        <v>56727</v>
      </c>
      <c r="H64" s="146"/>
      <c r="I64" s="146">
        <v>79546</v>
      </c>
      <c r="J64" s="147">
        <v>5.062128215899929E-4</v>
      </c>
      <c r="K64" s="148"/>
      <c r="L64" s="179">
        <v>79853</v>
      </c>
      <c r="M64" s="180">
        <v>1.4201318074208752E-3</v>
      </c>
      <c r="O64" s="182"/>
      <c r="S64" s="183"/>
    </row>
    <row r="65" spans="2:19" s="181" customFormat="1" ht="19.95" customHeight="1" x14ac:dyDescent="0.3">
      <c r="B65" s="160">
        <v>54</v>
      </c>
      <c r="C65" s="163" t="s">
        <v>199</v>
      </c>
      <c r="D65" s="144"/>
      <c r="E65" s="145">
        <v>0</v>
      </c>
      <c r="F65" s="146">
        <v>78201</v>
      </c>
      <c r="G65" s="146"/>
      <c r="H65" s="146"/>
      <c r="I65" s="146">
        <v>78201</v>
      </c>
      <c r="J65" s="147">
        <v>1.7347977063481763E-3</v>
      </c>
      <c r="K65" s="148"/>
      <c r="L65" s="179">
        <v>78201</v>
      </c>
      <c r="M65" s="180">
        <v>1.3907521003859574E-3</v>
      </c>
      <c r="O65" s="182"/>
      <c r="S65" s="183"/>
    </row>
    <row r="66" spans="2:19" s="181" customFormat="1" ht="19.95" customHeight="1" x14ac:dyDescent="0.3">
      <c r="B66" s="160">
        <v>55</v>
      </c>
      <c r="C66" s="163" t="s">
        <v>200</v>
      </c>
      <c r="D66" s="144">
        <v>10512.014999999999</v>
      </c>
      <c r="E66" s="145">
        <v>2.1711064309620468E-3</v>
      </c>
      <c r="F66" s="146">
        <v>65117.147999999994</v>
      </c>
      <c r="G66" s="146"/>
      <c r="H66" s="146"/>
      <c r="I66" s="146">
        <v>65117.147999999994</v>
      </c>
      <c r="J66" s="147">
        <v>1.4445477550713512E-3</v>
      </c>
      <c r="K66" s="148"/>
      <c r="L66" s="179">
        <v>75629.163</v>
      </c>
      <c r="M66" s="180">
        <v>1.3450137120072881E-3</v>
      </c>
      <c r="O66" s="182"/>
      <c r="S66" s="183"/>
    </row>
    <row r="67" spans="2:19" s="181" customFormat="1" ht="19.95" customHeight="1" x14ac:dyDescent="0.3">
      <c r="B67" s="160">
        <v>56</v>
      </c>
      <c r="C67" s="164" t="s">
        <v>202</v>
      </c>
      <c r="D67" s="144">
        <v>278.87</v>
      </c>
      <c r="E67" s="145">
        <v>5.7596612105517926E-5</v>
      </c>
      <c r="F67" s="146">
        <v>70667.535619999995</v>
      </c>
      <c r="G67" s="146"/>
      <c r="H67" s="146"/>
      <c r="I67" s="146">
        <v>70667.535619999995</v>
      </c>
      <c r="J67" s="147">
        <v>1.5676766116399284E-3</v>
      </c>
      <c r="K67" s="148"/>
      <c r="L67" s="179">
        <v>70946.40561999999</v>
      </c>
      <c r="M67" s="180">
        <v>1.2617340268135842E-3</v>
      </c>
      <c r="O67" s="182"/>
      <c r="S67" s="183"/>
    </row>
    <row r="68" spans="2:19" s="181" customFormat="1" ht="19.95" customHeight="1" x14ac:dyDescent="0.3">
      <c r="B68" s="160">
        <v>57</v>
      </c>
      <c r="C68" s="163" t="s">
        <v>203</v>
      </c>
      <c r="D68" s="144">
        <v>18053</v>
      </c>
      <c r="E68" s="145">
        <v>3.728589085742156E-3</v>
      </c>
      <c r="F68" s="146">
        <v>48446</v>
      </c>
      <c r="G68" s="146"/>
      <c r="H68" s="146"/>
      <c r="I68" s="146">
        <v>48446</v>
      </c>
      <c r="J68" s="147">
        <v>1.0747178384131117E-3</v>
      </c>
      <c r="K68" s="148"/>
      <c r="L68" s="179">
        <v>66499</v>
      </c>
      <c r="M68" s="180">
        <v>1.1826399141131928E-3</v>
      </c>
      <c r="O68" s="182"/>
      <c r="S68" s="183"/>
    </row>
    <row r="69" spans="2:19" s="181" customFormat="1" ht="19.95" customHeight="1" x14ac:dyDescent="0.3">
      <c r="B69" s="160">
        <v>58</v>
      </c>
      <c r="C69" s="161" t="s">
        <v>204</v>
      </c>
      <c r="D69" s="144">
        <v>51932</v>
      </c>
      <c r="E69" s="145">
        <v>1.0725812241774865E-2</v>
      </c>
      <c r="F69" s="146">
        <v>9874</v>
      </c>
      <c r="G69" s="146"/>
      <c r="H69" s="146"/>
      <c r="I69" s="146">
        <v>9874</v>
      </c>
      <c r="J69" s="147">
        <v>2.1904313950565714E-4</v>
      </c>
      <c r="K69" s="148"/>
      <c r="L69" s="179">
        <v>61806</v>
      </c>
      <c r="M69" s="180">
        <v>1.0991780708233206E-3</v>
      </c>
      <c r="O69" s="182"/>
      <c r="S69" s="183"/>
    </row>
    <row r="70" spans="2:19" s="181" customFormat="1" ht="19.95" customHeight="1" x14ac:dyDescent="0.3">
      <c r="B70" s="160">
        <v>59</v>
      </c>
      <c r="C70" s="164" t="s">
        <v>205</v>
      </c>
      <c r="D70" s="144">
        <v>5537</v>
      </c>
      <c r="E70" s="145">
        <v>1.1435881996208009E-3</v>
      </c>
      <c r="F70" s="146">
        <v>54147</v>
      </c>
      <c r="G70" s="146"/>
      <c r="H70" s="146"/>
      <c r="I70" s="146">
        <v>54147</v>
      </c>
      <c r="J70" s="147">
        <v>1.2011878544473178E-3</v>
      </c>
      <c r="K70" s="148"/>
      <c r="L70" s="179">
        <v>59684</v>
      </c>
      <c r="M70" s="180">
        <v>1.061439730431011E-3</v>
      </c>
      <c r="O70" s="182"/>
      <c r="S70" s="183"/>
    </row>
    <row r="71" spans="2:19" s="181" customFormat="1" ht="19.95" customHeight="1" x14ac:dyDescent="0.3">
      <c r="B71" s="160">
        <v>60</v>
      </c>
      <c r="C71" s="164" t="s">
        <v>206</v>
      </c>
      <c r="D71" s="144"/>
      <c r="E71" s="145">
        <v>0</v>
      </c>
      <c r="F71" s="146">
        <v>59094.661</v>
      </c>
      <c r="G71" s="146"/>
      <c r="H71" s="146"/>
      <c r="I71" s="146">
        <v>59094.661</v>
      </c>
      <c r="J71" s="147">
        <v>1.3109459260140283E-3</v>
      </c>
      <c r="K71" s="148"/>
      <c r="L71" s="179">
        <v>59094.661</v>
      </c>
      <c r="M71" s="180">
        <v>1.0509587333582195E-3</v>
      </c>
      <c r="O71" s="182"/>
      <c r="S71" s="183"/>
    </row>
    <row r="72" spans="2:19" s="181" customFormat="1" ht="19.95" customHeight="1" x14ac:dyDescent="0.3">
      <c r="B72" s="160">
        <v>61</v>
      </c>
      <c r="C72" s="165" t="s">
        <v>207</v>
      </c>
      <c r="D72" s="144">
        <v>1092</v>
      </c>
      <c r="E72" s="145">
        <v>2.2553699006427932E-4</v>
      </c>
      <c r="F72" s="146">
        <v>49570</v>
      </c>
      <c r="G72" s="146"/>
      <c r="H72" s="146"/>
      <c r="I72" s="146">
        <v>49570</v>
      </c>
      <c r="J72" s="147">
        <v>1.0996524635705311E-3</v>
      </c>
      <c r="K72" s="148"/>
      <c r="L72" s="179">
        <v>50662</v>
      </c>
      <c r="M72" s="180">
        <v>9.0098953862167205E-4</v>
      </c>
      <c r="O72" s="182"/>
      <c r="S72" s="183"/>
    </row>
    <row r="73" spans="2:19" s="181" customFormat="1" ht="19.95" customHeight="1" x14ac:dyDescent="0.3">
      <c r="B73" s="160">
        <v>62</v>
      </c>
      <c r="C73" s="164" t="s">
        <v>217</v>
      </c>
      <c r="D73" s="144"/>
      <c r="E73" s="145">
        <v>0</v>
      </c>
      <c r="F73" s="146">
        <v>17908.276999999998</v>
      </c>
      <c r="G73" s="146">
        <v>32153.3</v>
      </c>
      <c r="H73" s="146"/>
      <c r="I73" s="146">
        <v>50061.576999999997</v>
      </c>
      <c r="J73" s="147">
        <v>3.9727417634362474E-4</v>
      </c>
      <c r="K73" s="148"/>
      <c r="L73" s="179">
        <v>50061.576999999997</v>
      </c>
      <c r="M73" s="180">
        <v>8.9031142007625652E-4</v>
      </c>
      <c r="O73" s="182"/>
      <c r="S73" s="183"/>
    </row>
    <row r="74" spans="2:19" s="181" customFormat="1" ht="19.95" customHeight="1" x14ac:dyDescent="0.3">
      <c r="B74" s="160">
        <v>63</v>
      </c>
      <c r="C74" s="164" t="s">
        <v>208</v>
      </c>
      <c r="D74" s="144">
        <v>14.952</v>
      </c>
      <c r="E74" s="145">
        <v>3.0881218639570553E-6</v>
      </c>
      <c r="F74" s="146">
        <v>48802.637780000005</v>
      </c>
      <c r="G74" s="146"/>
      <c r="H74" s="146"/>
      <c r="I74" s="146">
        <v>48802.637780000005</v>
      </c>
      <c r="J74" s="147">
        <v>1.0826294303715408E-3</v>
      </c>
      <c r="K74" s="148"/>
      <c r="L74" s="179">
        <v>48817.589780000002</v>
      </c>
      <c r="M74" s="180">
        <v>8.6818794545229672E-4</v>
      </c>
      <c r="O74" s="182"/>
      <c r="S74" s="183"/>
    </row>
    <row r="75" spans="2:19" s="181" customFormat="1" ht="19.95" customHeight="1" x14ac:dyDescent="0.3">
      <c r="B75" s="160">
        <v>64</v>
      </c>
      <c r="C75" s="163" t="s">
        <v>209</v>
      </c>
      <c r="D75" s="144"/>
      <c r="E75" s="145">
        <v>0</v>
      </c>
      <c r="F75" s="146">
        <v>47167.529120000007</v>
      </c>
      <c r="G75" s="146"/>
      <c r="H75" s="146"/>
      <c r="I75" s="146">
        <v>47167.529120000007</v>
      </c>
      <c r="J75" s="147">
        <v>1.0463564574811938E-3</v>
      </c>
      <c r="K75" s="148"/>
      <c r="L75" s="179">
        <v>47167.529120000007</v>
      </c>
      <c r="M75" s="180">
        <v>8.3884272827273087E-4</v>
      </c>
      <c r="O75" s="182"/>
      <c r="S75" s="183"/>
    </row>
    <row r="76" spans="2:19" s="181" customFormat="1" ht="19.95" customHeight="1" x14ac:dyDescent="0.3">
      <c r="B76" s="160">
        <v>65</v>
      </c>
      <c r="C76" s="161" t="s">
        <v>210</v>
      </c>
      <c r="D76" s="144"/>
      <c r="E76" s="145">
        <v>0</v>
      </c>
      <c r="F76" s="146">
        <v>32822</v>
      </c>
      <c r="G76" s="146"/>
      <c r="H76" s="146"/>
      <c r="I76" s="146">
        <v>32822</v>
      </c>
      <c r="J76" s="147">
        <v>7.2811767519289836E-4</v>
      </c>
      <c r="K76" s="148"/>
      <c r="L76" s="179">
        <v>32822</v>
      </c>
      <c r="M76" s="180">
        <v>5.8371715756662824E-4</v>
      </c>
      <c r="O76" s="182"/>
      <c r="S76" s="183"/>
    </row>
    <row r="77" spans="2:19" s="181" customFormat="1" ht="19.95" customHeight="1" x14ac:dyDescent="0.3">
      <c r="B77" s="160">
        <v>66</v>
      </c>
      <c r="C77" s="163" t="s">
        <v>224</v>
      </c>
      <c r="D77" s="144"/>
      <c r="E77" s="145">
        <v>0</v>
      </c>
      <c r="F77" s="146">
        <v>6947.7357200000006</v>
      </c>
      <c r="G77" s="146"/>
      <c r="H77" s="146"/>
      <c r="I77" s="146">
        <v>6947.7357200000006</v>
      </c>
      <c r="J77" s="147">
        <v>1.541273895649582E-4</v>
      </c>
      <c r="K77" s="148">
        <v>23555.728566937501</v>
      </c>
      <c r="L77" s="179">
        <v>30503.464286937502</v>
      </c>
      <c r="M77" s="180">
        <v>5.4248356192512087E-4</v>
      </c>
      <c r="O77" s="182"/>
      <c r="S77" s="183"/>
    </row>
    <row r="78" spans="2:19" s="181" customFormat="1" ht="19.95" customHeight="1" x14ac:dyDescent="0.3">
      <c r="B78" s="160">
        <v>67</v>
      </c>
      <c r="C78" s="161" t="s">
        <v>211</v>
      </c>
      <c r="D78" s="144"/>
      <c r="E78" s="145">
        <v>0</v>
      </c>
      <c r="F78" s="146">
        <v>26714</v>
      </c>
      <c r="G78" s="146"/>
      <c r="H78" s="146"/>
      <c r="I78" s="146">
        <v>26714</v>
      </c>
      <c r="J78" s="147">
        <v>5.9261884026272273E-4</v>
      </c>
      <c r="K78" s="148"/>
      <c r="L78" s="179">
        <v>26714</v>
      </c>
      <c r="M78" s="180">
        <v>4.7509049257311886E-4</v>
      </c>
      <c r="O78" s="182"/>
      <c r="S78" s="183"/>
    </row>
    <row r="79" spans="2:19" s="181" customFormat="1" ht="19.95" customHeight="1" x14ac:dyDescent="0.3">
      <c r="B79" s="160">
        <v>68</v>
      </c>
      <c r="C79" s="165" t="s">
        <v>212</v>
      </c>
      <c r="D79" s="144"/>
      <c r="E79" s="145">
        <v>0</v>
      </c>
      <c r="F79" s="146">
        <v>24380</v>
      </c>
      <c r="G79" s="146"/>
      <c r="H79" s="146"/>
      <c r="I79" s="146">
        <v>24380</v>
      </c>
      <c r="J79" s="147">
        <v>5.4084178054971852E-4</v>
      </c>
      <c r="K79" s="148"/>
      <c r="L79" s="179">
        <v>24380</v>
      </c>
      <c r="M79" s="180">
        <v>4.3358187500683678E-4</v>
      </c>
      <c r="O79" s="182"/>
      <c r="S79" s="183"/>
    </row>
    <row r="80" spans="2:19" s="181" customFormat="1" ht="19.95" customHeight="1" x14ac:dyDescent="0.3">
      <c r="B80" s="160">
        <v>69</v>
      </c>
      <c r="C80" s="163" t="s">
        <v>213</v>
      </c>
      <c r="D80" s="144"/>
      <c r="E80" s="145">
        <v>0</v>
      </c>
      <c r="F80" s="146">
        <v>24052.180000000004</v>
      </c>
      <c r="G80" s="146"/>
      <c r="H80" s="146"/>
      <c r="I80" s="146">
        <v>24052.180000000004</v>
      </c>
      <c r="J80" s="147">
        <v>5.335694773298741E-4</v>
      </c>
      <c r="K80" s="148"/>
      <c r="L80" s="179">
        <v>24052.180000000004</v>
      </c>
      <c r="M80" s="180">
        <v>4.2775181716168752E-4</v>
      </c>
      <c r="O80" s="182"/>
      <c r="S80" s="183"/>
    </row>
    <row r="81" spans="2:19" s="181" customFormat="1" ht="19.95" customHeight="1" x14ac:dyDescent="0.3">
      <c r="B81" s="160">
        <v>70</v>
      </c>
      <c r="C81" s="165" t="s">
        <v>214</v>
      </c>
      <c r="D81" s="144"/>
      <c r="E81" s="145">
        <v>0</v>
      </c>
      <c r="F81" s="146">
        <v>23649</v>
      </c>
      <c r="G81" s="146"/>
      <c r="H81" s="146"/>
      <c r="I81" s="146">
        <v>23649</v>
      </c>
      <c r="J81" s="147">
        <v>5.246254006653115E-4</v>
      </c>
      <c r="K81" s="148"/>
      <c r="L81" s="179">
        <v>23649</v>
      </c>
      <c r="M81" s="180">
        <v>4.2058153248714862E-4</v>
      </c>
      <c r="O81" s="182"/>
      <c r="S81" s="183"/>
    </row>
    <row r="82" spans="2:19" s="181" customFormat="1" ht="19.95" customHeight="1" x14ac:dyDescent="0.3">
      <c r="B82" s="160">
        <v>71</v>
      </c>
      <c r="C82" s="164" t="s">
        <v>216</v>
      </c>
      <c r="D82" s="144"/>
      <c r="E82" s="145">
        <v>0</v>
      </c>
      <c r="F82" s="146">
        <v>21321</v>
      </c>
      <c r="G82" s="146"/>
      <c r="H82" s="146"/>
      <c r="I82" s="146">
        <v>21321</v>
      </c>
      <c r="J82" s="147">
        <v>4.7298144393357461E-4</v>
      </c>
      <c r="K82" s="148"/>
      <c r="L82" s="179">
        <v>21321</v>
      </c>
      <c r="M82" s="180">
        <v>3.7917962087862049E-4</v>
      </c>
      <c r="O82" s="182"/>
      <c r="S82" s="183"/>
    </row>
    <row r="83" spans="2:19" s="181" customFormat="1" ht="19.95" customHeight="1" x14ac:dyDescent="0.3">
      <c r="B83" s="160">
        <v>72</v>
      </c>
      <c r="C83" s="163" t="s">
        <v>218</v>
      </c>
      <c r="D83" s="144"/>
      <c r="E83" s="145">
        <v>0</v>
      </c>
      <c r="F83" s="146">
        <v>17790.561919999996</v>
      </c>
      <c r="G83" s="146"/>
      <c r="H83" s="146"/>
      <c r="I83" s="146">
        <v>17790.561919999996</v>
      </c>
      <c r="J83" s="147">
        <v>3.9466280499560365E-4</v>
      </c>
      <c r="K83" s="148"/>
      <c r="L83" s="179">
        <v>17790.561919999996</v>
      </c>
      <c r="M83" s="180">
        <v>3.1639315810905779E-4</v>
      </c>
      <c r="O83" s="182"/>
      <c r="S83" s="183"/>
    </row>
    <row r="84" spans="2:19" s="181" customFormat="1" ht="19.95" customHeight="1" x14ac:dyDescent="0.3">
      <c r="B84" s="160">
        <v>73</v>
      </c>
      <c r="C84" s="163" t="s">
        <v>219</v>
      </c>
      <c r="D84" s="144"/>
      <c r="E84" s="145">
        <v>0</v>
      </c>
      <c r="F84" s="146">
        <v>17201.855219999998</v>
      </c>
      <c r="G84" s="146"/>
      <c r="H84" s="146"/>
      <c r="I84" s="146">
        <v>17201.855219999998</v>
      </c>
      <c r="J84" s="147">
        <v>3.8160303551859186E-4</v>
      </c>
      <c r="K84" s="148"/>
      <c r="L84" s="179">
        <v>17201.855219999998</v>
      </c>
      <c r="M84" s="180">
        <v>3.0592340606578103E-4</v>
      </c>
      <c r="O84" s="182"/>
      <c r="S84" s="183"/>
    </row>
    <row r="85" spans="2:19" s="181" customFormat="1" ht="19.95" customHeight="1" x14ac:dyDescent="0.3">
      <c r="B85" s="160">
        <v>74</v>
      </c>
      <c r="C85" s="163" t="s">
        <v>220</v>
      </c>
      <c r="D85" s="144"/>
      <c r="E85" s="145">
        <v>0</v>
      </c>
      <c r="F85" s="146">
        <v>16802</v>
      </c>
      <c r="G85" s="146"/>
      <c r="H85" s="146"/>
      <c r="I85" s="146">
        <v>16802</v>
      </c>
      <c r="J85" s="147">
        <v>3.7273271520903899E-4</v>
      </c>
      <c r="K85" s="148"/>
      <c r="L85" s="179">
        <v>16802</v>
      </c>
      <c r="M85" s="180">
        <v>2.9881225036361246E-4</v>
      </c>
      <c r="O85" s="182"/>
      <c r="S85" s="183"/>
    </row>
    <row r="86" spans="2:19" s="181" customFormat="1" ht="19.95" customHeight="1" x14ac:dyDescent="0.3">
      <c r="B86" s="160">
        <v>75</v>
      </c>
      <c r="C86" s="161" t="s">
        <v>221</v>
      </c>
      <c r="D86" s="144">
        <v>94</v>
      </c>
      <c r="E86" s="145">
        <v>1.9414356287584485E-5</v>
      </c>
      <c r="F86" s="146">
        <v>16453</v>
      </c>
      <c r="G86" s="146"/>
      <c r="H86" s="146"/>
      <c r="I86" s="146">
        <v>16453</v>
      </c>
      <c r="J86" s="147">
        <v>3.6499055846532074E-4</v>
      </c>
      <c r="K86" s="148"/>
      <c r="L86" s="179">
        <v>16547</v>
      </c>
      <c r="M86" s="180">
        <v>2.9427724715907008E-4</v>
      </c>
      <c r="O86" s="182"/>
      <c r="S86" s="183"/>
    </row>
    <row r="87" spans="2:19" s="181" customFormat="1" ht="19.95" customHeight="1" x14ac:dyDescent="0.3">
      <c r="B87" s="160">
        <v>76</v>
      </c>
      <c r="C87" s="161" t="s">
        <v>222</v>
      </c>
      <c r="D87" s="144">
        <v>8310.9350000000013</v>
      </c>
      <c r="E87" s="145">
        <v>1.7165048209888934E-3</v>
      </c>
      <c r="F87" s="146">
        <v>7244.4967200000001</v>
      </c>
      <c r="G87" s="146"/>
      <c r="H87" s="146"/>
      <c r="I87" s="146">
        <v>7244.4967200000001</v>
      </c>
      <c r="J87" s="147">
        <v>1.6071068520227217E-4</v>
      </c>
      <c r="K87" s="148"/>
      <c r="L87" s="179">
        <v>15555.43172</v>
      </c>
      <c r="M87" s="180">
        <v>2.766428733264325E-4</v>
      </c>
      <c r="O87" s="182"/>
      <c r="S87" s="183"/>
    </row>
    <row r="88" spans="2:19" s="181" customFormat="1" ht="19.95" customHeight="1" x14ac:dyDescent="0.3">
      <c r="B88" s="160">
        <v>77</v>
      </c>
      <c r="C88" s="161" t="s">
        <v>223</v>
      </c>
      <c r="D88" s="144"/>
      <c r="E88" s="145">
        <v>0</v>
      </c>
      <c r="F88" s="146">
        <v>15439</v>
      </c>
      <c r="G88" s="146"/>
      <c r="H88" s="146"/>
      <c r="I88" s="146">
        <v>15439</v>
      </c>
      <c r="J88" s="147">
        <v>3.4249615463113637E-4</v>
      </c>
      <c r="K88" s="148"/>
      <c r="L88" s="179">
        <v>15439</v>
      </c>
      <c r="M88" s="180">
        <v>2.7457221362717612E-4</v>
      </c>
      <c r="O88" s="182"/>
      <c r="S88" s="183"/>
    </row>
    <row r="89" spans="2:19" s="181" customFormat="1" ht="19.95" customHeight="1" x14ac:dyDescent="0.3">
      <c r="B89" s="160">
        <v>78</v>
      </c>
      <c r="C89" s="161" t="s">
        <v>225</v>
      </c>
      <c r="D89" s="144">
        <v>719.13099999999997</v>
      </c>
      <c r="E89" s="145">
        <v>1.4852622820688208E-4</v>
      </c>
      <c r="F89" s="146">
        <v>5103.8619999999992</v>
      </c>
      <c r="G89" s="146"/>
      <c r="H89" s="146"/>
      <c r="I89" s="146">
        <v>5103.8619999999992</v>
      </c>
      <c r="J89" s="147">
        <v>1.1322320802953434E-4</v>
      </c>
      <c r="K89" s="148"/>
      <c r="L89" s="179">
        <v>5822.9929999999995</v>
      </c>
      <c r="M89" s="180">
        <v>1.0355800750991326E-4</v>
      </c>
      <c r="O89" s="182"/>
      <c r="S89" s="183"/>
    </row>
    <row r="90" spans="2:19" s="181" customFormat="1" ht="19.95" customHeight="1" x14ac:dyDescent="0.3">
      <c r="B90" s="160">
        <v>79</v>
      </c>
      <c r="C90" s="161" t="s">
        <v>226</v>
      </c>
      <c r="D90" s="144"/>
      <c r="E90" s="145">
        <v>0</v>
      </c>
      <c r="F90" s="146">
        <v>4362.3360000000002</v>
      </c>
      <c r="G90" s="146"/>
      <c r="H90" s="146"/>
      <c r="I90" s="146">
        <v>4362.3360000000002</v>
      </c>
      <c r="J90" s="147">
        <v>9.677332114832392E-5</v>
      </c>
      <c r="K90" s="148"/>
      <c r="L90" s="179">
        <v>4362.3360000000002</v>
      </c>
      <c r="M90" s="180">
        <v>7.7581206820747514E-5</v>
      </c>
      <c r="O90" s="182"/>
      <c r="S90" s="183"/>
    </row>
    <row r="91" spans="2:19" s="181" customFormat="1" ht="19.95" customHeight="1" x14ac:dyDescent="0.3">
      <c r="B91" s="160">
        <v>80</v>
      </c>
      <c r="C91" s="161" t="s">
        <v>227</v>
      </c>
      <c r="D91" s="144"/>
      <c r="E91" s="145">
        <v>0</v>
      </c>
      <c r="F91" s="146">
        <v>3244</v>
      </c>
      <c r="G91" s="146"/>
      <c r="H91" s="146"/>
      <c r="I91" s="146">
        <v>3244</v>
      </c>
      <c r="J91" s="147">
        <v>7.1964345205220953E-5</v>
      </c>
      <c r="K91" s="148"/>
      <c r="L91" s="179">
        <v>3244</v>
      </c>
      <c r="M91" s="180">
        <v>5.7692354492296089E-5</v>
      </c>
      <c r="O91" s="182"/>
      <c r="S91" s="183"/>
    </row>
    <row r="92" spans="2:19" s="181" customFormat="1" ht="19.95" customHeight="1" x14ac:dyDescent="0.3">
      <c r="B92" s="160">
        <v>81</v>
      </c>
      <c r="C92" s="163" t="s">
        <v>228</v>
      </c>
      <c r="D92" s="144"/>
      <c r="E92" s="145">
        <v>0</v>
      </c>
      <c r="F92" s="146">
        <v>1882.5063</v>
      </c>
      <c r="G92" s="146"/>
      <c r="H92" s="146"/>
      <c r="I92" s="146">
        <v>1882.5063</v>
      </c>
      <c r="J92" s="147">
        <v>4.1761200130765491E-5</v>
      </c>
      <c r="K92" s="148"/>
      <c r="L92" s="179">
        <v>1882.5063</v>
      </c>
      <c r="M92" s="180">
        <v>3.3479106286553847E-5</v>
      </c>
      <c r="O92" s="182"/>
      <c r="S92" s="183"/>
    </row>
    <row r="93" spans="2:19" ht="19.95" customHeight="1" x14ac:dyDescent="0.2">
      <c r="B93" s="171"/>
      <c r="C93" s="244" t="s">
        <v>57</v>
      </c>
      <c r="D93" s="151">
        <f t="shared" ref="D93:M93" si="0">SUM(D12:D92)</f>
        <v>4841777.8373683793</v>
      </c>
      <c r="E93" s="152">
        <f t="shared" si="0"/>
        <v>1</v>
      </c>
      <c r="F93" s="172">
        <f t="shared" si="0"/>
        <v>45077878.368087344</v>
      </c>
      <c r="G93" s="153">
        <f t="shared" si="0"/>
        <v>1515427.8010000002</v>
      </c>
      <c r="H93" s="153">
        <f t="shared" si="0"/>
        <v>0</v>
      </c>
      <c r="I93" s="153">
        <f t="shared" si="0"/>
        <v>46593306.169087335</v>
      </c>
      <c r="J93" s="173">
        <f t="shared" si="0"/>
        <v>0.99999999999999944</v>
      </c>
      <c r="K93" s="155">
        <f t="shared" si="0"/>
        <v>4794203.7136907252</v>
      </c>
      <c r="L93" s="245">
        <f t="shared" si="0"/>
        <v>56229287.720146447</v>
      </c>
      <c r="M93" s="246">
        <f t="shared" si="0"/>
        <v>0.99999999999999978</v>
      </c>
    </row>
    <row r="94" spans="2:19" s="40" customFormat="1" x14ac:dyDescent="0.2">
      <c r="B94" s="114"/>
      <c r="C94" s="115"/>
    </row>
    <row r="95" spans="2:19" s="40" customFormat="1" x14ac:dyDescent="0.2">
      <c r="B95" s="114"/>
      <c r="C95" s="115"/>
    </row>
    <row r="96" spans="2:19" s="40" customFormat="1" x14ac:dyDescent="0.2">
      <c r="B96" s="114"/>
      <c r="C96" s="115"/>
    </row>
    <row r="97" spans="2:19" s="40" customFormat="1" ht="13.8" x14ac:dyDescent="0.25">
      <c r="B97" s="20" t="s">
        <v>257</v>
      </c>
      <c r="C97" s="115"/>
    </row>
    <row r="98" spans="2:19" s="40" customFormat="1" ht="13.8" x14ac:dyDescent="0.25">
      <c r="B98" s="122" t="s">
        <v>258</v>
      </c>
      <c r="C98" s="122"/>
      <c r="D98" s="122"/>
      <c r="E98" s="122"/>
      <c r="F98" s="122"/>
      <c r="G98" s="122"/>
      <c r="H98" s="125"/>
      <c r="I98" s="125"/>
      <c r="J98" s="125"/>
      <c r="K98" s="125"/>
      <c r="L98" s="125"/>
      <c r="M98" s="125"/>
    </row>
    <row r="99" spans="2:19" ht="12" thickBot="1" x14ac:dyDescent="0.25"/>
    <row r="100" spans="2:19" ht="19.95" customHeight="1" thickBot="1" x14ac:dyDescent="0.25">
      <c r="B100" s="354" t="s">
        <v>51</v>
      </c>
      <c r="C100" s="354" t="s">
        <v>137</v>
      </c>
      <c r="D100" s="356" t="s">
        <v>152</v>
      </c>
      <c r="E100" s="357"/>
      <c r="F100" s="357"/>
      <c r="G100" s="357"/>
      <c r="H100" s="357"/>
      <c r="I100" s="357"/>
      <c r="J100" s="357"/>
      <c r="K100" s="357"/>
      <c r="L100" s="357"/>
      <c r="M100" s="358"/>
      <c r="N100" s="116"/>
    </row>
    <row r="101" spans="2:19" ht="19.95" customHeight="1" thickBot="1" x14ac:dyDescent="0.25">
      <c r="B101" s="355"/>
      <c r="C101" s="355"/>
      <c r="D101" s="356" t="s">
        <v>54</v>
      </c>
      <c r="E101" s="357"/>
      <c r="F101" s="357"/>
      <c r="G101" s="357"/>
      <c r="H101" s="357"/>
      <c r="I101" s="357"/>
      <c r="J101" s="357"/>
      <c r="K101" s="357"/>
      <c r="L101" s="357"/>
      <c r="M101" s="358"/>
    </row>
    <row r="102" spans="2:19" ht="19.95" customHeight="1" x14ac:dyDescent="0.2">
      <c r="B102" s="355"/>
      <c r="C102" s="355"/>
      <c r="D102" s="343" t="s">
        <v>55</v>
      </c>
      <c r="E102" s="344"/>
      <c r="F102" s="343" t="s">
        <v>56</v>
      </c>
      <c r="G102" s="353"/>
      <c r="H102" s="353"/>
      <c r="I102" s="353"/>
      <c r="J102" s="344"/>
      <c r="K102" s="350" t="s">
        <v>139</v>
      </c>
      <c r="L102" s="349" t="s">
        <v>57</v>
      </c>
      <c r="M102" s="360"/>
    </row>
    <row r="103" spans="2:19" ht="19.95" customHeight="1" x14ac:dyDescent="0.2">
      <c r="B103" s="355"/>
      <c r="C103" s="355"/>
      <c r="D103" s="345"/>
      <c r="E103" s="346"/>
      <c r="F103" s="345"/>
      <c r="G103" s="349"/>
      <c r="H103" s="349"/>
      <c r="I103" s="349"/>
      <c r="J103" s="346"/>
      <c r="K103" s="351"/>
      <c r="L103" s="349"/>
      <c r="M103" s="360"/>
    </row>
    <row r="104" spans="2:19" ht="19.95" customHeight="1" x14ac:dyDescent="0.2">
      <c r="B104" s="355"/>
      <c r="C104" s="355"/>
      <c r="D104" s="345"/>
      <c r="E104" s="346"/>
      <c r="F104" s="345"/>
      <c r="G104" s="349"/>
      <c r="H104" s="349"/>
      <c r="I104" s="349"/>
      <c r="J104" s="346"/>
      <c r="K104" s="351"/>
      <c r="L104" s="349"/>
      <c r="M104" s="360"/>
    </row>
    <row r="105" spans="2:19" ht="19.95" customHeight="1" thickBot="1" x14ac:dyDescent="0.25">
      <c r="B105" s="355"/>
      <c r="C105" s="355"/>
      <c r="D105" s="345"/>
      <c r="E105" s="346"/>
      <c r="F105" s="347"/>
      <c r="G105" s="359"/>
      <c r="H105" s="359"/>
      <c r="I105" s="359"/>
      <c r="J105" s="348"/>
      <c r="K105" s="351"/>
      <c r="L105" s="349"/>
      <c r="M105" s="360"/>
    </row>
    <row r="106" spans="2:19" ht="22.8" x14ac:dyDescent="0.2">
      <c r="B106" s="355"/>
      <c r="C106" s="355"/>
      <c r="D106" s="347"/>
      <c r="E106" s="348"/>
      <c r="F106" s="41" t="s">
        <v>140</v>
      </c>
      <c r="G106" s="41" t="s">
        <v>141</v>
      </c>
      <c r="H106" s="41" t="s">
        <v>142</v>
      </c>
      <c r="I106" s="41" t="s">
        <v>143</v>
      </c>
      <c r="J106" s="41" t="s">
        <v>144</v>
      </c>
      <c r="K106" s="352"/>
      <c r="L106" s="349"/>
      <c r="M106" s="360"/>
    </row>
    <row r="107" spans="2:19" ht="25.2" customHeight="1" x14ac:dyDescent="0.2">
      <c r="B107" s="355"/>
      <c r="C107" s="355"/>
      <c r="D107" s="158" t="s">
        <v>58</v>
      </c>
      <c r="E107" s="158" t="s">
        <v>144</v>
      </c>
      <c r="F107" s="158" t="s">
        <v>58</v>
      </c>
      <c r="G107" s="158" t="s">
        <v>58</v>
      </c>
      <c r="H107" s="158" t="s">
        <v>58</v>
      </c>
      <c r="I107" s="158" t="s">
        <v>58</v>
      </c>
      <c r="J107" s="158" t="s">
        <v>145</v>
      </c>
      <c r="K107" s="141" t="s">
        <v>58</v>
      </c>
      <c r="L107" s="158" t="s">
        <v>58</v>
      </c>
      <c r="M107" s="158" t="s">
        <v>144</v>
      </c>
    </row>
    <row r="108" spans="2:19" s="181" customFormat="1" ht="19.95" customHeight="1" x14ac:dyDescent="0.3">
      <c r="B108" s="160">
        <v>1</v>
      </c>
      <c r="C108" s="163" t="s">
        <v>107</v>
      </c>
      <c r="D108" s="144">
        <v>234154.96072999996</v>
      </c>
      <c r="E108" s="145">
        <v>4.8460689525002376E-2</v>
      </c>
      <c r="F108" s="146">
        <v>3294710.12139</v>
      </c>
      <c r="G108" s="146"/>
      <c r="H108" s="146"/>
      <c r="I108" s="146">
        <v>3294710.12139</v>
      </c>
      <c r="J108" s="147">
        <v>8.2260053451560344E-2</v>
      </c>
      <c r="K108" s="148"/>
      <c r="L108" s="179">
        <v>3528865.0821199999</v>
      </c>
      <c r="M108" s="180">
        <v>7.1412962998941912E-2</v>
      </c>
      <c r="O108" s="183"/>
      <c r="S108" s="183"/>
    </row>
    <row r="109" spans="2:19" s="181" customFormat="1" ht="19.95" customHeight="1" x14ac:dyDescent="0.3">
      <c r="B109" s="160">
        <v>2</v>
      </c>
      <c r="C109" s="163" t="s">
        <v>108</v>
      </c>
      <c r="D109" s="144">
        <v>792965.36868999992</v>
      </c>
      <c r="E109" s="145">
        <v>0.1641120410875061</v>
      </c>
      <c r="F109" s="146">
        <v>2615378.7502571787</v>
      </c>
      <c r="G109" s="146">
        <v>64352.416310699999</v>
      </c>
      <c r="H109" s="146"/>
      <c r="I109" s="146">
        <v>2679731.1665678788</v>
      </c>
      <c r="J109" s="147">
        <v>6.5298975589835814E-2</v>
      </c>
      <c r="K109" s="148"/>
      <c r="L109" s="179">
        <v>3472696.5352578787</v>
      </c>
      <c r="M109" s="180">
        <v>7.0276290934290678E-2</v>
      </c>
      <c r="O109" s="183"/>
      <c r="S109" s="183"/>
    </row>
    <row r="110" spans="2:19" s="181" customFormat="1" ht="19.95" customHeight="1" x14ac:dyDescent="0.3">
      <c r="B110" s="160">
        <v>3</v>
      </c>
      <c r="C110" s="163" t="s">
        <v>119</v>
      </c>
      <c r="D110" s="144"/>
      <c r="E110" s="145">
        <v>0</v>
      </c>
      <c r="F110" s="146">
        <v>637668.51475913904</v>
      </c>
      <c r="G110" s="146"/>
      <c r="H110" s="146"/>
      <c r="I110" s="146">
        <v>637668.51475913904</v>
      </c>
      <c r="J110" s="147">
        <v>1.5920868354370996E-2</v>
      </c>
      <c r="K110" s="148">
        <v>2663788.9391577123</v>
      </c>
      <c r="L110" s="179">
        <v>3301457.4539168514</v>
      </c>
      <c r="M110" s="180">
        <v>6.6810958626252109E-2</v>
      </c>
      <c r="O110" s="183"/>
      <c r="S110" s="183"/>
    </row>
    <row r="111" spans="2:19" s="181" customFormat="1" ht="19.95" customHeight="1" x14ac:dyDescent="0.3">
      <c r="B111" s="160">
        <v>4</v>
      </c>
      <c r="C111" s="163" t="s">
        <v>109</v>
      </c>
      <c r="D111" s="144">
        <v>74627.840850000008</v>
      </c>
      <c r="E111" s="145">
        <v>1.54449712024111E-2</v>
      </c>
      <c r="F111" s="146">
        <v>2942204.2994200001</v>
      </c>
      <c r="G111" s="146"/>
      <c r="H111" s="146"/>
      <c r="I111" s="146">
        <v>2942204.2994200001</v>
      </c>
      <c r="J111" s="147">
        <v>7.3458930837166314E-2</v>
      </c>
      <c r="K111" s="148"/>
      <c r="L111" s="179">
        <v>3016832.1402699999</v>
      </c>
      <c r="M111" s="180">
        <v>6.1051050973502226E-2</v>
      </c>
      <c r="O111" s="183"/>
      <c r="S111" s="183"/>
    </row>
    <row r="112" spans="2:19" s="181" customFormat="1" ht="19.95" customHeight="1" x14ac:dyDescent="0.3">
      <c r="B112" s="160">
        <v>5</v>
      </c>
      <c r="C112" s="163" t="s">
        <v>68</v>
      </c>
      <c r="D112" s="144">
        <v>28811.836300000003</v>
      </c>
      <c r="E112" s="145">
        <v>5.9628950385103106E-3</v>
      </c>
      <c r="F112" s="146">
        <v>2522583.1883999999</v>
      </c>
      <c r="G112" s="146"/>
      <c r="H112" s="146"/>
      <c r="I112" s="146">
        <v>2522583.1883999999</v>
      </c>
      <c r="J112" s="147">
        <v>6.298211990384342E-2</v>
      </c>
      <c r="K112" s="148"/>
      <c r="L112" s="179">
        <v>2551395.0247</v>
      </c>
      <c r="M112" s="180">
        <v>5.163208971002245E-2</v>
      </c>
      <c r="O112" s="183"/>
      <c r="S112" s="183"/>
    </row>
    <row r="113" spans="2:19" s="181" customFormat="1" ht="19.95" customHeight="1" x14ac:dyDescent="0.3">
      <c r="B113" s="160">
        <v>6</v>
      </c>
      <c r="C113" s="163" t="s">
        <v>110</v>
      </c>
      <c r="D113" s="144">
        <v>99257.147493333323</v>
      </c>
      <c r="E113" s="145">
        <v>2.0542250280822377E-2</v>
      </c>
      <c r="F113" s="146">
        <v>2319594.1927999998</v>
      </c>
      <c r="G113" s="146"/>
      <c r="H113" s="146"/>
      <c r="I113" s="146">
        <v>2319594.1927999998</v>
      </c>
      <c r="J113" s="147">
        <v>5.7914030447436288E-2</v>
      </c>
      <c r="K113" s="148"/>
      <c r="L113" s="179">
        <v>2418851.3402933329</v>
      </c>
      <c r="M113" s="180">
        <v>4.8949828696917823E-2</v>
      </c>
      <c r="O113" s="183"/>
      <c r="S113" s="183"/>
    </row>
    <row r="114" spans="2:19" s="181" customFormat="1" ht="19.95" customHeight="1" x14ac:dyDescent="0.3">
      <c r="B114" s="160">
        <v>7</v>
      </c>
      <c r="C114" s="163" t="s">
        <v>111</v>
      </c>
      <c r="D114" s="144">
        <v>245.74799999999999</v>
      </c>
      <c r="E114" s="145">
        <v>5.085998388529757E-5</v>
      </c>
      <c r="F114" s="146">
        <v>2149208.37629</v>
      </c>
      <c r="G114" s="146"/>
      <c r="H114" s="146"/>
      <c r="I114" s="146">
        <v>2149208.37629</v>
      </c>
      <c r="J114" s="147">
        <v>5.3659954714792721E-2</v>
      </c>
      <c r="K114" s="148"/>
      <c r="L114" s="179">
        <v>2149454.1242900002</v>
      </c>
      <c r="M114" s="180">
        <v>4.3498089123211514E-2</v>
      </c>
      <c r="O114" s="183"/>
      <c r="S114" s="183"/>
    </row>
    <row r="115" spans="2:19" s="181" customFormat="1" ht="19.95" customHeight="1" x14ac:dyDescent="0.3">
      <c r="B115" s="160">
        <v>8</v>
      </c>
      <c r="C115" s="163" t="s">
        <v>66</v>
      </c>
      <c r="D115" s="144">
        <v>454076.87252735882</v>
      </c>
      <c r="E115" s="145">
        <v>9.397570852836154E-2</v>
      </c>
      <c r="F115" s="146">
        <v>1679538.3099114418</v>
      </c>
      <c r="G115" s="146"/>
      <c r="H115" s="146"/>
      <c r="I115" s="146">
        <v>1679538.3099114418</v>
      </c>
      <c r="J115" s="147">
        <v>4.1933555929639987E-2</v>
      </c>
      <c r="K115" s="148"/>
      <c r="L115" s="179">
        <v>2133615.1824388006</v>
      </c>
      <c r="M115" s="180">
        <v>4.3177559507587164E-2</v>
      </c>
      <c r="O115" s="183"/>
      <c r="S115" s="183"/>
    </row>
    <row r="116" spans="2:19" s="181" customFormat="1" ht="19.95" customHeight="1" x14ac:dyDescent="0.3">
      <c r="B116" s="160">
        <v>9</v>
      </c>
      <c r="C116" s="163" t="s">
        <v>69</v>
      </c>
      <c r="D116" s="144"/>
      <c r="E116" s="145">
        <v>0</v>
      </c>
      <c r="F116" s="146">
        <v>1947327</v>
      </c>
      <c r="G116" s="146"/>
      <c r="H116" s="146"/>
      <c r="I116" s="146">
        <v>1947327</v>
      </c>
      <c r="J116" s="147">
        <v>4.8619519534570013E-2</v>
      </c>
      <c r="K116" s="148"/>
      <c r="L116" s="179">
        <v>1947327</v>
      </c>
      <c r="M116" s="180">
        <v>3.940768143912611E-2</v>
      </c>
      <c r="O116" s="183"/>
      <c r="S116" s="183"/>
    </row>
    <row r="117" spans="2:19" s="181" customFormat="1" ht="19.95" customHeight="1" x14ac:dyDescent="0.3">
      <c r="B117" s="160">
        <v>10</v>
      </c>
      <c r="C117" s="163" t="s">
        <v>112</v>
      </c>
      <c r="D117" s="144">
        <v>306654.76300000004</v>
      </c>
      <c r="E117" s="145">
        <v>6.3465242054990267E-2</v>
      </c>
      <c r="F117" s="146">
        <v>1427888.3670000001</v>
      </c>
      <c r="G117" s="146"/>
      <c r="H117" s="146"/>
      <c r="I117" s="146">
        <v>1427888.3670000001</v>
      </c>
      <c r="J117" s="147">
        <v>3.5650533450489713E-2</v>
      </c>
      <c r="K117" s="148"/>
      <c r="L117" s="179">
        <v>1734543.1300000001</v>
      </c>
      <c r="M117" s="180">
        <v>3.5101615244622353E-2</v>
      </c>
      <c r="O117" s="183"/>
      <c r="S117" s="183"/>
    </row>
    <row r="118" spans="2:19" s="181" customFormat="1" ht="19.95" customHeight="1" x14ac:dyDescent="0.3">
      <c r="B118" s="160">
        <v>11</v>
      </c>
      <c r="C118" s="163" t="s">
        <v>87</v>
      </c>
      <c r="D118" s="144">
        <v>116901</v>
      </c>
      <c r="E118" s="145">
        <v>2.4193820402099598E-2</v>
      </c>
      <c r="F118" s="146">
        <v>392273</v>
      </c>
      <c r="G118" s="146">
        <v>1111372</v>
      </c>
      <c r="H118" s="146"/>
      <c r="I118" s="146">
        <v>1503645</v>
      </c>
      <c r="J118" s="147">
        <v>9.7940021302967521E-3</v>
      </c>
      <c r="K118" s="148"/>
      <c r="L118" s="179">
        <v>1620546</v>
      </c>
      <c r="M118" s="180">
        <v>3.279467728093436E-2</v>
      </c>
      <c r="O118" s="183"/>
      <c r="S118" s="183"/>
    </row>
    <row r="119" spans="2:19" s="181" customFormat="1" ht="19.95" customHeight="1" x14ac:dyDescent="0.3">
      <c r="B119" s="160">
        <v>12</v>
      </c>
      <c r="C119" s="163" t="s">
        <v>113</v>
      </c>
      <c r="D119" s="144">
        <v>125475.17296</v>
      </c>
      <c r="E119" s="145">
        <v>2.596833046352575E-2</v>
      </c>
      <c r="F119" s="146">
        <v>1467686.8290425315</v>
      </c>
      <c r="G119" s="146">
        <v>6124.4131600000001</v>
      </c>
      <c r="H119" s="146"/>
      <c r="I119" s="146">
        <v>1473811.2422025315</v>
      </c>
      <c r="J119" s="147">
        <v>3.6644194044073999E-2</v>
      </c>
      <c r="K119" s="148"/>
      <c r="L119" s="179">
        <v>1599286.4151625317</v>
      </c>
      <c r="M119" s="180">
        <v>3.236445115722579E-2</v>
      </c>
      <c r="O119" s="183"/>
      <c r="S119" s="183"/>
    </row>
    <row r="120" spans="2:19" s="181" customFormat="1" ht="19.95" customHeight="1" x14ac:dyDescent="0.3">
      <c r="B120" s="160">
        <v>13</v>
      </c>
      <c r="C120" s="163" t="s">
        <v>73</v>
      </c>
      <c r="D120" s="144"/>
      <c r="E120" s="145">
        <v>0</v>
      </c>
      <c r="F120" s="146">
        <v>1554735.8449076833</v>
      </c>
      <c r="G120" s="146"/>
      <c r="H120" s="146"/>
      <c r="I120" s="146">
        <v>1554735.8449076833</v>
      </c>
      <c r="J120" s="147">
        <v>3.8817573927021669E-2</v>
      </c>
      <c r="K120" s="148"/>
      <c r="L120" s="179">
        <v>1554735.8449076833</v>
      </c>
      <c r="M120" s="180">
        <v>3.1462889847525641E-2</v>
      </c>
      <c r="O120" s="183"/>
      <c r="S120" s="183"/>
    </row>
    <row r="121" spans="2:19" s="181" customFormat="1" ht="19.95" customHeight="1" x14ac:dyDescent="0.3">
      <c r="B121" s="160">
        <v>14</v>
      </c>
      <c r="C121" s="163" t="s">
        <v>114</v>
      </c>
      <c r="D121" s="144">
        <v>61828.819619999995</v>
      </c>
      <c r="E121" s="145">
        <v>1.2796086924492448E-2</v>
      </c>
      <c r="F121" s="146">
        <v>1416537.3316099991</v>
      </c>
      <c r="G121" s="146"/>
      <c r="H121" s="146"/>
      <c r="I121" s="146">
        <v>1416537.3316099991</v>
      </c>
      <c r="J121" s="147">
        <v>3.5367128615615168E-2</v>
      </c>
      <c r="K121" s="148"/>
      <c r="L121" s="179">
        <v>1478366.151229999</v>
      </c>
      <c r="M121" s="180">
        <v>2.9917411065557422E-2</v>
      </c>
      <c r="O121" s="183"/>
      <c r="S121" s="183"/>
    </row>
    <row r="122" spans="2:19" s="181" customFormat="1" ht="19.95" customHeight="1" x14ac:dyDescent="0.3">
      <c r="B122" s="160">
        <v>15</v>
      </c>
      <c r="C122" s="163" t="s">
        <v>115</v>
      </c>
      <c r="D122" s="144">
        <v>5280.8752500000001</v>
      </c>
      <c r="E122" s="145">
        <v>1.0929294647983577E-3</v>
      </c>
      <c r="F122" s="146">
        <v>1347694.7633600009</v>
      </c>
      <c r="G122" s="146"/>
      <c r="H122" s="146"/>
      <c r="I122" s="146">
        <v>1347694.7633600009</v>
      </c>
      <c r="J122" s="147">
        <v>3.3648314779089118E-2</v>
      </c>
      <c r="K122" s="148"/>
      <c r="L122" s="179">
        <v>1352975.638610001</v>
      </c>
      <c r="M122" s="180">
        <v>2.7379907412181482E-2</v>
      </c>
      <c r="O122" s="183"/>
      <c r="S122" s="183"/>
    </row>
    <row r="123" spans="2:19" s="181" customFormat="1" ht="19.95" customHeight="1" x14ac:dyDescent="0.3">
      <c r="B123" s="160">
        <v>16</v>
      </c>
      <c r="C123" s="163" t="s">
        <v>74</v>
      </c>
      <c r="D123" s="144">
        <v>30696.367580000002</v>
      </c>
      <c r="E123" s="145">
        <v>6.3529174620178845E-3</v>
      </c>
      <c r="F123" s="146">
        <v>1123195.1963400003</v>
      </c>
      <c r="G123" s="146"/>
      <c r="H123" s="146"/>
      <c r="I123" s="146">
        <v>1123195.1963400003</v>
      </c>
      <c r="J123" s="147">
        <v>2.8043164188442847E-2</v>
      </c>
      <c r="K123" s="148"/>
      <c r="L123" s="179">
        <v>1153891.5639200003</v>
      </c>
      <c r="M123" s="180">
        <v>2.3351081336752583E-2</v>
      </c>
      <c r="O123" s="183"/>
      <c r="S123" s="183"/>
    </row>
    <row r="124" spans="2:19" s="181" customFormat="1" ht="19.95" customHeight="1" x14ac:dyDescent="0.3">
      <c r="B124" s="160">
        <v>17</v>
      </c>
      <c r="C124" s="163" t="s">
        <v>72</v>
      </c>
      <c r="D124" s="144">
        <v>56983.27046</v>
      </c>
      <c r="E124" s="145">
        <v>1.1793252507964066E-2</v>
      </c>
      <c r="F124" s="146">
        <v>1078951.5846699998</v>
      </c>
      <c r="G124" s="146"/>
      <c r="H124" s="146"/>
      <c r="I124" s="146">
        <v>1078951.5846699998</v>
      </c>
      <c r="J124" s="147">
        <v>2.6938520160054439E-2</v>
      </c>
      <c r="K124" s="148"/>
      <c r="L124" s="179">
        <v>1135934.8551299998</v>
      </c>
      <c r="M124" s="180">
        <v>2.2987694879474736E-2</v>
      </c>
      <c r="O124" s="183"/>
      <c r="S124" s="183"/>
    </row>
    <row r="125" spans="2:19" s="181" customFormat="1" ht="19.95" customHeight="1" x14ac:dyDescent="0.3">
      <c r="B125" s="160">
        <v>18</v>
      </c>
      <c r="C125" s="163" t="s">
        <v>116</v>
      </c>
      <c r="D125" s="144">
        <v>93003</v>
      </c>
      <c r="E125" s="145">
        <v>1.9247892480444725E-2</v>
      </c>
      <c r="F125" s="146">
        <v>953694</v>
      </c>
      <c r="G125" s="146"/>
      <c r="H125" s="146"/>
      <c r="I125" s="146">
        <v>953694</v>
      </c>
      <c r="J125" s="147">
        <v>2.3811175043021649E-2</v>
      </c>
      <c r="K125" s="148"/>
      <c r="L125" s="179">
        <v>1046697</v>
      </c>
      <c r="M125" s="180">
        <v>2.1181805592634922E-2</v>
      </c>
      <c r="O125" s="183"/>
      <c r="S125" s="183"/>
    </row>
    <row r="126" spans="2:19" s="181" customFormat="1" ht="19.95" customHeight="1" x14ac:dyDescent="0.3">
      <c r="B126" s="160">
        <v>19</v>
      </c>
      <c r="C126" s="163" t="s">
        <v>117</v>
      </c>
      <c r="D126" s="144">
        <v>205663</v>
      </c>
      <c r="E126" s="145">
        <v>4.2563995905569751E-2</v>
      </c>
      <c r="F126" s="146">
        <v>794470</v>
      </c>
      <c r="G126" s="146"/>
      <c r="H126" s="146"/>
      <c r="I126" s="146">
        <v>794470</v>
      </c>
      <c r="J126" s="147">
        <v>1.9835779858559881E-2</v>
      </c>
      <c r="K126" s="148"/>
      <c r="L126" s="179">
        <v>1000133</v>
      </c>
      <c r="M126" s="180">
        <v>2.0239498892973554E-2</v>
      </c>
      <c r="O126" s="183"/>
      <c r="S126" s="183"/>
    </row>
    <row r="127" spans="2:19" s="181" customFormat="1" ht="19.95" customHeight="1" x14ac:dyDescent="0.3">
      <c r="B127" s="160">
        <v>20</v>
      </c>
      <c r="C127" s="163" t="s">
        <v>118</v>
      </c>
      <c r="D127" s="144"/>
      <c r="E127" s="145">
        <v>0</v>
      </c>
      <c r="F127" s="146">
        <v>966667.55000000028</v>
      </c>
      <c r="G127" s="146"/>
      <c r="H127" s="146"/>
      <c r="I127" s="146">
        <v>966667.55000000028</v>
      </c>
      <c r="J127" s="147">
        <v>2.4135089705355058E-2</v>
      </c>
      <c r="K127" s="148"/>
      <c r="L127" s="179">
        <v>966667.55000000028</v>
      </c>
      <c r="M127" s="180">
        <v>1.9562265026849893E-2</v>
      </c>
      <c r="O127" s="183"/>
      <c r="S127" s="183"/>
    </row>
    <row r="128" spans="2:19" s="181" customFormat="1" ht="19.95" customHeight="1" x14ac:dyDescent="0.3">
      <c r="B128" s="160">
        <v>21</v>
      </c>
      <c r="C128" s="163" t="s">
        <v>80</v>
      </c>
      <c r="D128" s="144">
        <v>97420.467420000001</v>
      </c>
      <c r="E128" s="145">
        <v>2.0162131138724861E-2</v>
      </c>
      <c r="F128" s="146">
        <v>761389.09846880008</v>
      </c>
      <c r="G128" s="146"/>
      <c r="H128" s="146"/>
      <c r="I128" s="146">
        <v>761389.09846880008</v>
      </c>
      <c r="J128" s="147">
        <v>1.9009838689861783E-2</v>
      </c>
      <c r="K128" s="148"/>
      <c r="L128" s="179">
        <v>858809.56588880008</v>
      </c>
      <c r="M128" s="180">
        <v>1.7379563776099248E-2</v>
      </c>
      <c r="O128" s="183"/>
      <c r="S128" s="183"/>
    </row>
    <row r="129" spans="2:19" s="181" customFormat="1" ht="19.95" customHeight="1" x14ac:dyDescent="0.3">
      <c r="B129" s="160">
        <v>22</v>
      </c>
      <c r="C129" s="163" t="s">
        <v>77</v>
      </c>
      <c r="D129" s="144">
        <v>25660</v>
      </c>
      <c r="E129" s="145">
        <v>5.3105912825200437E-3</v>
      </c>
      <c r="F129" s="146">
        <v>793498</v>
      </c>
      <c r="G129" s="146">
        <v>35687</v>
      </c>
      <c r="H129" s="146"/>
      <c r="I129" s="146">
        <v>829185</v>
      </c>
      <c r="J129" s="147">
        <v>1.9811511631915048E-2</v>
      </c>
      <c r="K129" s="148"/>
      <c r="L129" s="179">
        <v>854845</v>
      </c>
      <c r="M129" s="180">
        <v>1.7299333619792547E-2</v>
      </c>
      <c r="O129" s="183"/>
      <c r="S129" s="183"/>
    </row>
    <row r="130" spans="2:19" s="181" customFormat="1" ht="19.95" customHeight="1" x14ac:dyDescent="0.3">
      <c r="B130" s="160">
        <v>23</v>
      </c>
      <c r="C130" s="163" t="s">
        <v>86</v>
      </c>
      <c r="D130" s="144">
        <v>217472.50379154691</v>
      </c>
      <c r="E130" s="145">
        <v>4.5008089743694323E-2</v>
      </c>
      <c r="F130" s="146">
        <v>547015.14349149505</v>
      </c>
      <c r="G130" s="146"/>
      <c r="H130" s="146"/>
      <c r="I130" s="146">
        <v>547015.14349149505</v>
      </c>
      <c r="J130" s="147">
        <v>1.3657497407826402E-2</v>
      </c>
      <c r="K130" s="148"/>
      <c r="L130" s="179">
        <v>764487.64728304197</v>
      </c>
      <c r="M130" s="180">
        <v>1.5470789275903389E-2</v>
      </c>
      <c r="O130" s="183"/>
      <c r="S130" s="183"/>
    </row>
    <row r="131" spans="2:19" s="181" customFormat="1" ht="19.95" customHeight="1" x14ac:dyDescent="0.3">
      <c r="B131" s="160">
        <v>24</v>
      </c>
      <c r="C131" s="163" t="s">
        <v>120</v>
      </c>
      <c r="D131" s="144">
        <v>109355.772</v>
      </c>
      <c r="E131" s="145">
        <v>2.2632260696665997E-2</v>
      </c>
      <c r="F131" s="146">
        <v>499566.1</v>
      </c>
      <c r="G131" s="146"/>
      <c r="H131" s="146"/>
      <c r="I131" s="146">
        <v>499566.1</v>
      </c>
      <c r="J131" s="147">
        <v>1.2472822365097879E-2</v>
      </c>
      <c r="K131" s="148"/>
      <c r="L131" s="179">
        <v>608921.87199999997</v>
      </c>
      <c r="M131" s="180">
        <v>1.2322634643843753E-2</v>
      </c>
      <c r="O131" s="183"/>
      <c r="S131" s="183"/>
    </row>
    <row r="132" spans="2:19" s="181" customFormat="1" ht="19.95" customHeight="1" x14ac:dyDescent="0.3">
      <c r="B132" s="160">
        <v>25</v>
      </c>
      <c r="C132" s="163" t="s">
        <v>83</v>
      </c>
      <c r="D132" s="144">
        <v>133364.23199999999</v>
      </c>
      <c r="E132" s="145">
        <v>2.7601049409944685E-2</v>
      </c>
      <c r="F132" s="146">
        <v>474689.587</v>
      </c>
      <c r="G132" s="146"/>
      <c r="H132" s="146"/>
      <c r="I132" s="146">
        <v>474689.587</v>
      </c>
      <c r="J132" s="147">
        <v>1.1851722719401247E-2</v>
      </c>
      <c r="K132" s="148"/>
      <c r="L132" s="179">
        <v>608053.81900000002</v>
      </c>
      <c r="M132" s="180">
        <v>1.2305068022471853E-2</v>
      </c>
      <c r="O132" s="183"/>
      <c r="S132" s="183"/>
    </row>
    <row r="133" spans="2:19" s="181" customFormat="1" ht="19.95" customHeight="1" x14ac:dyDescent="0.3">
      <c r="B133" s="160">
        <v>26</v>
      </c>
      <c r="C133" s="163" t="s">
        <v>121</v>
      </c>
      <c r="D133" s="144">
        <v>69490.547520000007</v>
      </c>
      <c r="E133" s="145">
        <v>1.4381757438708375E-2</v>
      </c>
      <c r="F133" s="146">
        <v>520903.19741899997</v>
      </c>
      <c r="G133" s="146"/>
      <c r="H133" s="146"/>
      <c r="I133" s="146">
        <v>520903.19741899997</v>
      </c>
      <c r="J133" s="147">
        <v>1.3005552319940642E-2</v>
      </c>
      <c r="K133" s="148"/>
      <c r="L133" s="179">
        <v>590393.744939</v>
      </c>
      <c r="M133" s="180">
        <v>1.1947684505072227E-2</v>
      </c>
      <c r="O133" s="183"/>
      <c r="S133" s="183"/>
    </row>
    <row r="134" spans="2:19" s="181" customFormat="1" ht="19.95" customHeight="1" x14ac:dyDescent="0.3">
      <c r="B134" s="160">
        <v>27</v>
      </c>
      <c r="C134" s="163" t="s">
        <v>124</v>
      </c>
      <c r="D134" s="144">
        <v>330004.92699999997</v>
      </c>
      <c r="E134" s="145">
        <v>6.8297789887562868E-2</v>
      </c>
      <c r="F134" s="146">
        <v>32602.989999999991</v>
      </c>
      <c r="G134" s="146">
        <v>141784.82199999999</v>
      </c>
      <c r="H134" s="146"/>
      <c r="I134" s="146">
        <v>174387.81199999998</v>
      </c>
      <c r="J134" s="147">
        <v>8.1400900269466316E-4</v>
      </c>
      <c r="K134" s="148"/>
      <c r="L134" s="179">
        <v>504392.73899999994</v>
      </c>
      <c r="M134" s="180">
        <v>1.0207298711885717E-2</v>
      </c>
      <c r="O134" s="183"/>
      <c r="S134" s="183"/>
    </row>
    <row r="135" spans="2:19" s="181" customFormat="1" ht="19.95" customHeight="1" x14ac:dyDescent="0.3">
      <c r="B135" s="160">
        <v>28</v>
      </c>
      <c r="C135" s="163" t="s">
        <v>122</v>
      </c>
      <c r="D135" s="144">
        <v>175451.23</v>
      </c>
      <c r="E135" s="145">
        <v>3.6311370714942295E-2</v>
      </c>
      <c r="F135" s="146">
        <v>294881</v>
      </c>
      <c r="G135" s="146"/>
      <c r="H135" s="146"/>
      <c r="I135" s="146">
        <v>294881</v>
      </c>
      <c r="J135" s="147">
        <v>7.3623857420317901E-3</v>
      </c>
      <c r="K135" s="148"/>
      <c r="L135" s="179">
        <v>470332.23</v>
      </c>
      <c r="M135" s="180">
        <v>9.518022751388848E-3</v>
      </c>
      <c r="O135" s="183"/>
      <c r="S135" s="183"/>
    </row>
    <row r="136" spans="2:19" s="181" customFormat="1" ht="19.95" customHeight="1" x14ac:dyDescent="0.3">
      <c r="B136" s="160">
        <v>29</v>
      </c>
      <c r="C136" s="163" t="s">
        <v>123</v>
      </c>
      <c r="D136" s="144">
        <v>24878.6558</v>
      </c>
      <c r="E136" s="145">
        <v>5.1488843574550563E-3</v>
      </c>
      <c r="F136" s="146">
        <v>403982.90240000002</v>
      </c>
      <c r="G136" s="146"/>
      <c r="H136" s="146"/>
      <c r="I136" s="146">
        <v>403982.90240000002</v>
      </c>
      <c r="J136" s="147">
        <v>1.0086366909547853E-2</v>
      </c>
      <c r="K136" s="148"/>
      <c r="L136" s="179">
        <v>428861.55820000003</v>
      </c>
      <c r="M136" s="180">
        <v>8.6787887535235957E-3</v>
      </c>
      <c r="O136" s="183"/>
      <c r="S136" s="183"/>
    </row>
    <row r="137" spans="2:19" s="181" customFormat="1" ht="19.95" customHeight="1" x14ac:dyDescent="0.3">
      <c r="B137" s="160">
        <v>30</v>
      </c>
      <c r="C137" s="163" t="s">
        <v>127</v>
      </c>
      <c r="D137" s="144">
        <v>138890.74708292371</v>
      </c>
      <c r="E137" s="145">
        <v>2.8744816472380003E-2</v>
      </c>
      <c r="F137" s="146">
        <v>67135.753920000003</v>
      </c>
      <c r="G137" s="146">
        <v>116976.83459555199</v>
      </c>
      <c r="H137" s="146"/>
      <c r="I137" s="146">
        <v>184112.58851555199</v>
      </c>
      <c r="J137" s="147">
        <v>1.6761992717101574E-3</v>
      </c>
      <c r="K137" s="148"/>
      <c r="L137" s="179">
        <v>323003.33559847571</v>
      </c>
      <c r="M137" s="180">
        <v>6.5365562912853732E-3</v>
      </c>
      <c r="O137" s="183"/>
      <c r="S137" s="183"/>
    </row>
    <row r="138" spans="2:19" s="181" customFormat="1" ht="19.95" customHeight="1" x14ac:dyDescent="0.3">
      <c r="B138" s="160">
        <v>31</v>
      </c>
      <c r="C138" s="163" t="s">
        <v>125</v>
      </c>
      <c r="D138" s="144">
        <v>202760.658</v>
      </c>
      <c r="E138" s="145">
        <v>4.1963327467374432E-2</v>
      </c>
      <c r="F138" s="146">
        <v>68445.419000000009</v>
      </c>
      <c r="G138" s="146"/>
      <c r="H138" s="146"/>
      <c r="I138" s="146">
        <v>68445.419000000009</v>
      </c>
      <c r="J138" s="147">
        <v>1.7088980875437612E-3</v>
      </c>
      <c r="K138" s="148"/>
      <c r="L138" s="179">
        <v>271206.07699999999</v>
      </c>
      <c r="M138" s="180">
        <v>5.4883451453048744E-3</v>
      </c>
      <c r="O138" s="183"/>
      <c r="S138" s="183"/>
    </row>
    <row r="139" spans="2:19" s="181" customFormat="1" ht="19.95" customHeight="1" x14ac:dyDescent="0.3">
      <c r="B139" s="160">
        <v>32</v>
      </c>
      <c r="C139" s="163" t="s">
        <v>94</v>
      </c>
      <c r="D139" s="144">
        <v>29723</v>
      </c>
      <c r="E139" s="145">
        <v>6.1514693955706653E-3</v>
      </c>
      <c r="F139" s="146">
        <v>224635</v>
      </c>
      <c r="G139" s="146"/>
      <c r="H139" s="146"/>
      <c r="I139" s="146">
        <v>224635</v>
      </c>
      <c r="J139" s="147">
        <v>5.6085319880267333E-3</v>
      </c>
      <c r="K139" s="148"/>
      <c r="L139" s="179">
        <v>254358</v>
      </c>
      <c r="M139" s="180">
        <v>5.1473938560361145E-3</v>
      </c>
      <c r="O139" s="183"/>
      <c r="S139" s="183"/>
    </row>
    <row r="140" spans="2:19" s="181" customFormat="1" ht="19.95" customHeight="1" x14ac:dyDescent="0.3">
      <c r="B140" s="160">
        <v>33</v>
      </c>
      <c r="C140" s="163" t="s">
        <v>133</v>
      </c>
      <c r="D140" s="144">
        <v>103233.06676</v>
      </c>
      <c r="E140" s="145">
        <v>2.1365106173167021E-2</v>
      </c>
      <c r="F140" s="146">
        <v>18933.157460000002</v>
      </c>
      <c r="G140" s="146"/>
      <c r="H140" s="146"/>
      <c r="I140" s="146">
        <v>18933.157460000002</v>
      </c>
      <c r="J140" s="147">
        <v>4.7271003738846124E-4</v>
      </c>
      <c r="K140" s="148">
        <v>123898.76328999999</v>
      </c>
      <c r="L140" s="179">
        <v>246064.98751000001</v>
      </c>
      <c r="M140" s="180">
        <v>4.9795697595301789E-3</v>
      </c>
      <c r="O140" s="183"/>
      <c r="S140" s="183"/>
    </row>
    <row r="141" spans="2:19" s="181" customFormat="1" ht="19.95" customHeight="1" x14ac:dyDescent="0.3">
      <c r="B141" s="160">
        <v>34</v>
      </c>
      <c r="C141" s="163" t="s">
        <v>126</v>
      </c>
      <c r="D141" s="144">
        <v>58786.632080000003</v>
      </c>
      <c r="E141" s="145">
        <v>1.2166476065968868E-2</v>
      </c>
      <c r="F141" s="146">
        <v>153730.34778000013</v>
      </c>
      <c r="G141" s="146"/>
      <c r="H141" s="146"/>
      <c r="I141" s="146">
        <v>153730.34778000013</v>
      </c>
      <c r="J141" s="147">
        <v>3.8382334589650113E-3</v>
      </c>
      <c r="K141" s="148">
        <v>18051</v>
      </c>
      <c r="L141" s="179">
        <v>230567.97986000014</v>
      </c>
      <c r="M141" s="180">
        <v>4.6659598004781576E-3</v>
      </c>
      <c r="O141" s="183"/>
      <c r="S141" s="183"/>
    </row>
    <row r="142" spans="2:19" s="181" customFormat="1" ht="19.95" customHeight="1" x14ac:dyDescent="0.3">
      <c r="B142" s="160">
        <v>35</v>
      </c>
      <c r="C142" s="163" t="s">
        <v>93</v>
      </c>
      <c r="D142" s="144">
        <v>45426.657999999996</v>
      </c>
      <c r="E142" s="145">
        <v>9.4014970369765936E-3</v>
      </c>
      <c r="F142" s="146">
        <v>159053.51407</v>
      </c>
      <c r="G142" s="146"/>
      <c r="H142" s="146"/>
      <c r="I142" s="146">
        <v>159053.51407</v>
      </c>
      <c r="J142" s="147">
        <v>3.9711386091644454E-3</v>
      </c>
      <c r="K142" s="148"/>
      <c r="L142" s="179">
        <v>204480.17207</v>
      </c>
      <c r="M142" s="180">
        <v>4.1380258588065858E-3</v>
      </c>
      <c r="O142" s="183"/>
      <c r="S142" s="183"/>
    </row>
    <row r="143" spans="2:19" s="181" customFormat="1" ht="19.95" customHeight="1" x14ac:dyDescent="0.3">
      <c r="B143" s="160">
        <v>36</v>
      </c>
      <c r="C143" s="163" t="s">
        <v>128</v>
      </c>
      <c r="D143" s="144">
        <v>12284.79876</v>
      </c>
      <c r="E143" s="145">
        <v>2.5424608418694095E-3</v>
      </c>
      <c r="F143" s="146">
        <v>190161.36967999997</v>
      </c>
      <c r="G143" s="146"/>
      <c r="H143" s="146">
        <v>254.76222999999999</v>
      </c>
      <c r="I143" s="146">
        <v>190416.13190999997</v>
      </c>
      <c r="J143" s="147">
        <v>4.7478181260144541E-3</v>
      </c>
      <c r="K143" s="148"/>
      <c r="L143" s="179">
        <v>202700.93066999997</v>
      </c>
      <c r="M143" s="180">
        <v>4.1020196932809675E-3</v>
      </c>
      <c r="O143" s="183"/>
      <c r="S143" s="183"/>
    </row>
    <row r="144" spans="2:19" s="181" customFormat="1" ht="19.95" customHeight="1" x14ac:dyDescent="0.3">
      <c r="B144" s="160">
        <v>37</v>
      </c>
      <c r="C144" s="163" t="s">
        <v>154</v>
      </c>
      <c r="D144" s="144"/>
      <c r="E144" s="145">
        <v>0</v>
      </c>
      <c r="F144" s="146">
        <v>103253.35524440439</v>
      </c>
      <c r="G144" s="146"/>
      <c r="H144" s="146"/>
      <c r="I144" s="146">
        <v>103253.35524440439</v>
      </c>
      <c r="J144" s="147">
        <v>2.577958669661139E-3</v>
      </c>
      <c r="K144" s="148">
        <v>76710</v>
      </c>
      <c r="L144" s="179">
        <v>179963.3552444044</v>
      </c>
      <c r="M144" s="180">
        <v>3.6418837587050218E-3</v>
      </c>
      <c r="O144" s="183"/>
      <c r="S144" s="183"/>
    </row>
    <row r="145" spans="2:19" s="181" customFormat="1" ht="19.95" customHeight="1" x14ac:dyDescent="0.3">
      <c r="B145" s="160">
        <v>38</v>
      </c>
      <c r="C145" s="163" t="s">
        <v>129</v>
      </c>
      <c r="D145" s="144">
        <v>72440</v>
      </c>
      <c r="E145" s="145">
        <v>1.4992175857589711E-2</v>
      </c>
      <c r="F145" s="146">
        <v>88152</v>
      </c>
      <c r="G145" s="146"/>
      <c r="H145" s="146"/>
      <c r="I145" s="146">
        <v>88152</v>
      </c>
      <c r="J145" s="147">
        <v>2.2009184312708732E-3</v>
      </c>
      <c r="K145" s="148"/>
      <c r="L145" s="179">
        <v>160592</v>
      </c>
      <c r="M145" s="180">
        <v>3.2498693735937209E-3</v>
      </c>
      <c r="O145" s="183"/>
      <c r="S145" s="183"/>
    </row>
    <row r="146" spans="2:19" s="181" customFormat="1" ht="19.95" customHeight="1" x14ac:dyDescent="0.3">
      <c r="B146" s="160">
        <v>39</v>
      </c>
      <c r="C146" s="163" t="s">
        <v>130</v>
      </c>
      <c r="D146" s="144">
        <v>16480</v>
      </c>
      <c r="E146" s="145">
        <v>3.4106993116106909E-3</v>
      </c>
      <c r="F146" s="146">
        <v>126004</v>
      </c>
      <c r="G146" s="146"/>
      <c r="H146" s="146"/>
      <c r="I146" s="146">
        <v>126004</v>
      </c>
      <c r="J146" s="147">
        <v>3.1459811009830192E-3</v>
      </c>
      <c r="K146" s="148"/>
      <c r="L146" s="179">
        <v>142484</v>
      </c>
      <c r="M146" s="180">
        <v>2.8834212652381671E-3</v>
      </c>
      <c r="O146" s="183"/>
      <c r="S146" s="183"/>
    </row>
    <row r="147" spans="2:19" s="181" customFormat="1" ht="19.95" customHeight="1" x14ac:dyDescent="0.3">
      <c r="B147" s="160">
        <v>40</v>
      </c>
      <c r="C147" s="163" t="s">
        <v>131</v>
      </c>
      <c r="D147" s="144">
        <v>1362.2919999999999</v>
      </c>
      <c r="E147" s="145">
        <v>2.819398292847543E-4</v>
      </c>
      <c r="F147" s="146">
        <v>136960.13400000002</v>
      </c>
      <c r="G147" s="146"/>
      <c r="H147" s="146"/>
      <c r="I147" s="146">
        <v>136960.13400000002</v>
      </c>
      <c r="J147" s="147">
        <v>3.4195263098957328E-3</v>
      </c>
      <c r="K147" s="148"/>
      <c r="L147" s="179">
        <v>138322.42600000001</v>
      </c>
      <c r="M147" s="180">
        <v>2.7992042937293508E-3</v>
      </c>
      <c r="O147" s="183"/>
      <c r="S147" s="183"/>
    </row>
    <row r="148" spans="2:19" s="181" customFormat="1" ht="19.95" customHeight="1" x14ac:dyDescent="0.3">
      <c r="B148" s="160">
        <v>41</v>
      </c>
      <c r="C148" s="163" t="s">
        <v>132</v>
      </c>
      <c r="D148" s="144">
        <v>27512.347999999998</v>
      </c>
      <c r="E148" s="145">
        <v>5.6939530573054467E-3</v>
      </c>
      <c r="F148" s="146">
        <v>97730.464999999997</v>
      </c>
      <c r="G148" s="146"/>
      <c r="H148" s="146"/>
      <c r="I148" s="146">
        <v>97730.464999999997</v>
      </c>
      <c r="J148" s="147">
        <v>2.4400669493054379E-3</v>
      </c>
      <c r="K148" s="148"/>
      <c r="L148" s="179">
        <v>125242.81299999999</v>
      </c>
      <c r="M148" s="180">
        <v>2.5345146846133403E-3</v>
      </c>
      <c r="O148" s="183"/>
      <c r="S148" s="183"/>
    </row>
    <row r="149" spans="2:19" s="181" customFormat="1" ht="19.95" customHeight="1" x14ac:dyDescent="0.3">
      <c r="B149" s="160">
        <v>42</v>
      </c>
      <c r="C149" s="163" t="s">
        <v>233</v>
      </c>
      <c r="D149" s="144"/>
      <c r="E149" s="145">
        <v>0</v>
      </c>
      <c r="F149" s="146">
        <v>118728.325</v>
      </c>
      <c r="G149" s="146"/>
      <c r="H149" s="146"/>
      <c r="I149" s="146">
        <v>118728.325</v>
      </c>
      <c r="J149" s="147">
        <v>2.9643270578820491E-3</v>
      </c>
      <c r="K149" s="148"/>
      <c r="L149" s="179">
        <v>118728.325</v>
      </c>
      <c r="M149" s="180">
        <v>2.4026822456634312E-3</v>
      </c>
      <c r="O149" s="183"/>
      <c r="S149" s="183"/>
    </row>
    <row r="150" spans="2:19" s="181" customFormat="1" ht="19.95" customHeight="1" x14ac:dyDescent="0.3">
      <c r="B150" s="160">
        <v>43</v>
      </c>
      <c r="C150" s="163" t="s">
        <v>204</v>
      </c>
      <c r="D150" s="144">
        <v>101683</v>
      </c>
      <c r="E150" s="145">
        <v>2.1044304496511523E-2</v>
      </c>
      <c r="F150" s="146">
        <v>11010</v>
      </c>
      <c r="G150" s="146"/>
      <c r="H150" s="146"/>
      <c r="I150" s="146">
        <v>11010</v>
      </c>
      <c r="J150" s="147">
        <v>2.7489009810659221E-4</v>
      </c>
      <c r="K150" s="148"/>
      <c r="L150" s="179">
        <v>112693</v>
      </c>
      <c r="M150" s="180">
        <v>2.2805465360565733E-3</v>
      </c>
      <c r="O150" s="183"/>
      <c r="S150" s="183"/>
    </row>
    <row r="151" spans="2:19" s="181" customFormat="1" ht="19.95" customHeight="1" x14ac:dyDescent="0.3">
      <c r="B151" s="160">
        <v>44</v>
      </c>
      <c r="C151" s="165" t="s">
        <v>193</v>
      </c>
      <c r="D151" s="144">
        <v>1877.6777999999997</v>
      </c>
      <c r="E151" s="145">
        <v>3.8860402790574485E-4</v>
      </c>
      <c r="F151" s="146">
        <v>106023.83297000002</v>
      </c>
      <c r="G151" s="146"/>
      <c r="H151" s="146"/>
      <c r="I151" s="146">
        <v>106023.83297000002</v>
      </c>
      <c r="J151" s="147">
        <v>2.6471300496603315E-3</v>
      </c>
      <c r="K151" s="148"/>
      <c r="L151" s="179">
        <v>107901.51077000002</v>
      </c>
      <c r="M151" s="180">
        <v>2.1835820913614383E-3</v>
      </c>
      <c r="O151" s="183"/>
      <c r="S151" s="183"/>
    </row>
    <row r="152" spans="2:19" s="181" customFormat="1" ht="19.95" customHeight="1" x14ac:dyDescent="0.3">
      <c r="B152" s="160">
        <v>45</v>
      </c>
      <c r="C152" s="165" t="s">
        <v>234</v>
      </c>
      <c r="D152" s="144">
        <v>18260.728604000004</v>
      </c>
      <c r="E152" s="145">
        <v>3.7792387426682319E-3</v>
      </c>
      <c r="F152" s="146">
        <v>86503.529065999988</v>
      </c>
      <c r="G152" s="146"/>
      <c r="H152" s="146"/>
      <c r="I152" s="146">
        <v>86503.529065999988</v>
      </c>
      <c r="J152" s="147">
        <v>2.1597605441888452E-3</v>
      </c>
      <c r="K152" s="148"/>
      <c r="L152" s="179">
        <v>104764.25766999999</v>
      </c>
      <c r="M152" s="180">
        <v>2.1200941046192467E-3</v>
      </c>
      <c r="O152" s="183"/>
      <c r="S152" s="183"/>
    </row>
    <row r="153" spans="2:19" s="181" customFormat="1" ht="19.95" customHeight="1" x14ac:dyDescent="0.3">
      <c r="B153" s="160">
        <v>46</v>
      </c>
      <c r="C153" s="165" t="s">
        <v>235</v>
      </c>
      <c r="D153" s="144">
        <v>2123.558</v>
      </c>
      <c r="E153" s="145">
        <v>4.3949137189110284E-4</v>
      </c>
      <c r="F153" s="146">
        <v>99918.278000000006</v>
      </c>
      <c r="G153" s="146">
        <v>228.66499999999999</v>
      </c>
      <c r="H153" s="146"/>
      <c r="I153" s="146">
        <v>100146.943</v>
      </c>
      <c r="J153" s="147">
        <v>2.49469075768045E-3</v>
      </c>
      <c r="K153" s="148"/>
      <c r="L153" s="179">
        <v>102270.501</v>
      </c>
      <c r="M153" s="180">
        <v>2.0696284311920022E-3</v>
      </c>
      <c r="O153" s="183"/>
      <c r="S153" s="183"/>
    </row>
    <row r="154" spans="2:19" s="181" customFormat="1" ht="19.95" customHeight="1" x14ac:dyDescent="0.3">
      <c r="B154" s="160">
        <v>47</v>
      </c>
      <c r="C154" s="165" t="s">
        <v>237</v>
      </c>
      <c r="D154" s="144">
        <v>38354.806000000004</v>
      </c>
      <c r="E154" s="145">
        <v>7.9379071857500969E-3</v>
      </c>
      <c r="F154" s="146">
        <v>33446.541649999999</v>
      </c>
      <c r="G154" s="146">
        <v>19025.3616</v>
      </c>
      <c r="H154" s="146"/>
      <c r="I154" s="146">
        <v>52471.903250000003</v>
      </c>
      <c r="J154" s="147">
        <v>8.3507021939098296E-4</v>
      </c>
      <c r="K154" s="148"/>
      <c r="L154" s="179">
        <v>90826.709250000014</v>
      </c>
      <c r="M154" s="180">
        <v>1.8380426216491269E-3</v>
      </c>
      <c r="O154" s="183"/>
      <c r="S154" s="183"/>
    </row>
    <row r="155" spans="2:19" s="181" customFormat="1" ht="19.95" customHeight="1" x14ac:dyDescent="0.3">
      <c r="B155" s="160">
        <v>48</v>
      </c>
      <c r="C155" s="163" t="s">
        <v>194</v>
      </c>
      <c r="D155" s="144">
        <v>2291</v>
      </c>
      <c r="E155" s="145">
        <v>4.7414515308859782E-4</v>
      </c>
      <c r="F155" s="146">
        <v>86799</v>
      </c>
      <c r="G155" s="146"/>
      <c r="H155" s="146"/>
      <c r="I155" s="146">
        <v>86799</v>
      </c>
      <c r="J155" s="147">
        <v>2.1671376589967391E-3</v>
      </c>
      <c r="K155" s="148"/>
      <c r="L155" s="179">
        <v>89090</v>
      </c>
      <c r="M155" s="180">
        <v>1.8028971710512642E-3</v>
      </c>
      <c r="O155" s="183"/>
      <c r="S155" s="183"/>
    </row>
    <row r="156" spans="2:19" s="181" customFormat="1" ht="19.95" customHeight="1" x14ac:dyDescent="0.3">
      <c r="B156" s="160">
        <v>49</v>
      </c>
      <c r="C156" s="164" t="s">
        <v>243</v>
      </c>
      <c r="D156" s="144">
        <v>1184.99594</v>
      </c>
      <c r="E156" s="145">
        <v>2.4524665271962766E-4</v>
      </c>
      <c r="F156" s="146">
        <v>45536.393343982003</v>
      </c>
      <c r="G156" s="146"/>
      <c r="H156" s="146"/>
      <c r="I156" s="146">
        <v>45536.393343982003</v>
      </c>
      <c r="J156" s="147">
        <v>1.1369213109670832E-3</v>
      </c>
      <c r="K156" s="148">
        <v>41489.347750000001</v>
      </c>
      <c r="L156" s="179">
        <v>88210.737033982005</v>
      </c>
      <c r="M156" s="180">
        <v>1.7851036957561245E-3</v>
      </c>
      <c r="O156" s="183"/>
      <c r="S156" s="183"/>
    </row>
    <row r="157" spans="2:19" s="181" customFormat="1" ht="19.95" customHeight="1" x14ac:dyDescent="0.3">
      <c r="B157" s="160">
        <v>50</v>
      </c>
      <c r="C157" s="163" t="s">
        <v>198</v>
      </c>
      <c r="D157" s="144">
        <v>30459.678949999998</v>
      </c>
      <c r="E157" s="145">
        <v>6.3039324045295895E-3</v>
      </c>
      <c r="F157" s="146">
        <v>56849.569489999994</v>
      </c>
      <c r="G157" s="146"/>
      <c r="H157" s="146"/>
      <c r="I157" s="146">
        <v>56849.569489999994</v>
      </c>
      <c r="J157" s="147">
        <v>1.4193809023091398E-3</v>
      </c>
      <c r="K157" s="148"/>
      <c r="L157" s="179">
        <v>87309.248439999996</v>
      </c>
      <c r="M157" s="180">
        <v>1.7668604447085867E-3</v>
      </c>
      <c r="O157" s="183"/>
      <c r="S157" s="183"/>
    </row>
    <row r="158" spans="2:19" s="181" customFormat="1" ht="19.95" customHeight="1" x14ac:dyDescent="0.3">
      <c r="B158" s="160">
        <v>51</v>
      </c>
      <c r="C158" s="163" t="s">
        <v>236</v>
      </c>
      <c r="D158" s="144"/>
      <c r="E158" s="145">
        <v>0</v>
      </c>
      <c r="F158" s="146">
        <v>84312</v>
      </c>
      <c r="G158" s="146"/>
      <c r="H158" s="146"/>
      <c r="I158" s="146">
        <v>84312</v>
      </c>
      <c r="J158" s="147">
        <v>2.1050439556369667E-3</v>
      </c>
      <c r="K158" s="148"/>
      <c r="L158" s="179">
        <v>84312</v>
      </c>
      <c r="M158" s="180">
        <v>1.7062057053055808E-3</v>
      </c>
      <c r="O158" s="183"/>
      <c r="S158" s="183"/>
    </row>
    <row r="159" spans="2:19" s="181" customFormat="1" ht="19.95" customHeight="1" x14ac:dyDescent="0.3">
      <c r="B159" s="160">
        <v>52</v>
      </c>
      <c r="C159" s="164" t="s">
        <v>215</v>
      </c>
      <c r="D159" s="144">
        <v>1226.6310000000001</v>
      </c>
      <c r="E159" s="145">
        <v>2.5386344097696198E-4</v>
      </c>
      <c r="F159" s="146">
        <v>34333.733</v>
      </c>
      <c r="G159" s="146">
        <v>44173.02</v>
      </c>
      <c r="H159" s="146"/>
      <c r="I159" s="146">
        <v>78506.752999999997</v>
      </c>
      <c r="J159" s="147">
        <v>8.5722100206499024E-4</v>
      </c>
      <c r="K159" s="148"/>
      <c r="L159" s="179">
        <v>79733.383999999991</v>
      </c>
      <c r="M159" s="180">
        <v>1.613549135166058E-3</v>
      </c>
      <c r="O159" s="183"/>
      <c r="S159" s="183"/>
    </row>
    <row r="160" spans="2:19" s="181" customFormat="1" ht="19.95" customHeight="1" x14ac:dyDescent="0.3">
      <c r="B160" s="160">
        <v>53</v>
      </c>
      <c r="C160" s="165" t="s">
        <v>202</v>
      </c>
      <c r="D160" s="144">
        <v>196.41</v>
      </c>
      <c r="E160" s="145">
        <v>4.0648995861253387E-5</v>
      </c>
      <c r="F160" s="146">
        <v>79047.906000000017</v>
      </c>
      <c r="G160" s="146"/>
      <c r="H160" s="146"/>
      <c r="I160" s="146">
        <v>79047.906000000017</v>
      </c>
      <c r="J160" s="147">
        <v>1.9736136816948849E-3</v>
      </c>
      <c r="K160" s="148"/>
      <c r="L160" s="179">
        <v>79244.316000000021</v>
      </c>
      <c r="M160" s="180">
        <v>1.6036519602457343E-3</v>
      </c>
      <c r="O160" s="183"/>
      <c r="S160" s="183"/>
    </row>
    <row r="161" spans="2:19" s="181" customFormat="1" ht="19.95" customHeight="1" x14ac:dyDescent="0.3">
      <c r="B161" s="160">
        <v>54</v>
      </c>
      <c r="C161" s="163" t="s">
        <v>196</v>
      </c>
      <c r="D161" s="144"/>
      <c r="E161" s="145">
        <v>0</v>
      </c>
      <c r="F161" s="146">
        <v>73299</v>
      </c>
      <c r="G161" s="146"/>
      <c r="H161" s="146"/>
      <c r="I161" s="146">
        <v>73299</v>
      </c>
      <c r="J161" s="147">
        <v>1.8300789555962852E-3</v>
      </c>
      <c r="K161" s="148"/>
      <c r="L161" s="179">
        <v>73299</v>
      </c>
      <c r="M161" s="180">
        <v>1.4833377454359256E-3</v>
      </c>
      <c r="O161" s="183"/>
      <c r="S161" s="183"/>
    </row>
    <row r="162" spans="2:19" s="181" customFormat="1" ht="19.95" customHeight="1" x14ac:dyDescent="0.3">
      <c r="B162" s="160">
        <v>55</v>
      </c>
      <c r="C162" s="163" t="s">
        <v>199</v>
      </c>
      <c r="D162" s="144"/>
      <c r="E162" s="145">
        <v>0</v>
      </c>
      <c r="F162" s="146">
        <v>72174.33898</v>
      </c>
      <c r="G162" s="146"/>
      <c r="H162" s="146"/>
      <c r="I162" s="146">
        <v>72174.33898</v>
      </c>
      <c r="J162" s="147">
        <v>1.8019991937321201E-3</v>
      </c>
      <c r="K162" s="148"/>
      <c r="L162" s="179">
        <v>72174.33898</v>
      </c>
      <c r="M162" s="180">
        <v>1.4605781969866088E-3</v>
      </c>
      <c r="O162" s="183"/>
      <c r="S162" s="183"/>
    </row>
    <row r="163" spans="2:19" s="181" customFormat="1" ht="19.95" customHeight="1" x14ac:dyDescent="0.3">
      <c r="B163" s="160">
        <v>56</v>
      </c>
      <c r="C163" s="164" t="s">
        <v>238</v>
      </c>
      <c r="D163" s="144">
        <v>14494.1929</v>
      </c>
      <c r="E163" s="145">
        <v>2.999716853542631E-3</v>
      </c>
      <c r="F163" s="146">
        <v>55631.981899999999</v>
      </c>
      <c r="G163" s="146"/>
      <c r="H163" s="146"/>
      <c r="I163" s="146">
        <v>55631.981899999999</v>
      </c>
      <c r="J163" s="147">
        <v>1.3889810138378892E-3</v>
      </c>
      <c r="K163" s="148"/>
      <c r="L163" s="179">
        <v>70126.174799999993</v>
      </c>
      <c r="M163" s="180">
        <v>1.4191298929573065E-3</v>
      </c>
      <c r="O163" s="183"/>
      <c r="S163" s="183"/>
    </row>
    <row r="164" spans="2:19" s="181" customFormat="1" ht="19.95" customHeight="1" x14ac:dyDescent="0.3">
      <c r="B164" s="160">
        <v>57</v>
      </c>
      <c r="C164" s="163" t="s">
        <v>239</v>
      </c>
      <c r="D164" s="144"/>
      <c r="E164" s="145">
        <v>0</v>
      </c>
      <c r="F164" s="146">
        <v>59904</v>
      </c>
      <c r="G164" s="146"/>
      <c r="H164" s="146"/>
      <c r="I164" s="146">
        <v>59904</v>
      </c>
      <c r="J164" s="147">
        <v>1.4956418198889463E-3</v>
      </c>
      <c r="K164" s="148"/>
      <c r="L164" s="179">
        <v>59904</v>
      </c>
      <c r="M164" s="180">
        <v>1.2122657103452118E-3</v>
      </c>
      <c r="O164" s="183"/>
      <c r="S164" s="183"/>
    </row>
    <row r="165" spans="2:19" s="181" customFormat="1" ht="19.95" customHeight="1" x14ac:dyDescent="0.3">
      <c r="B165" s="160">
        <v>58</v>
      </c>
      <c r="C165" s="161" t="s">
        <v>205</v>
      </c>
      <c r="D165" s="144">
        <v>6888.2039999999997</v>
      </c>
      <c r="E165" s="145">
        <v>1.4255820777326459E-3</v>
      </c>
      <c r="F165" s="146">
        <v>52815.976999999999</v>
      </c>
      <c r="G165" s="146"/>
      <c r="H165" s="146"/>
      <c r="I165" s="146">
        <v>52815.976999999999</v>
      </c>
      <c r="J165" s="147">
        <v>1.3186729426998653E-3</v>
      </c>
      <c r="K165" s="148"/>
      <c r="L165" s="179">
        <v>59704.180999999997</v>
      </c>
      <c r="M165" s="180">
        <v>1.2082220117278328E-3</v>
      </c>
      <c r="O165" s="183"/>
      <c r="S165" s="183"/>
    </row>
    <row r="166" spans="2:19" s="181" customFormat="1" ht="19.95" customHeight="1" x14ac:dyDescent="0.3">
      <c r="B166" s="160">
        <v>59</v>
      </c>
      <c r="C166" s="164" t="s">
        <v>240</v>
      </c>
      <c r="D166" s="144">
        <v>20731</v>
      </c>
      <c r="E166" s="145">
        <v>4.2904858876821137E-3</v>
      </c>
      <c r="F166" s="146">
        <v>37870</v>
      </c>
      <c r="G166" s="146"/>
      <c r="H166" s="146"/>
      <c r="I166" s="146">
        <v>37870</v>
      </c>
      <c r="J166" s="147">
        <v>9.4551208131667998E-4</v>
      </c>
      <c r="K166" s="148"/>
      <c r="L166" s="179">
        <v>58601</v>
      </c>
      <c r="M166" s="180">
        <v>1.1858971503061525E-3</v>
      </c>
      <c r="O166" s="183"/>
      <c r="S166" s="183"/>
    </row>
    <row r="167" spans="2:19" s="181" customFormat="1" ht="19.95" customHeight="1" x14ac:dyDescent="0.3">
      <c r="B167" s="160">
        <v>60</v>
      </c>
      <c r="C167" s="164" t="s">
        <v>241</v>
      </c>
      <c r="D167" s="144">
        <v>2040</v>
      </c>
      <c r="E167" s="145">
        <v>4.2219821575763407E-4</v>
      </c>
      <c r="F167" s="146">
        <v>55176</v>
      </c>
      <c r="G167" s="146"/>
      <c r="H167" s="146"/>
      <c r="I167" s="146">
        <v>55176</v>
      </c>
      <c r="J167" s="147">
        <v>1.3775963717646985E-3</v>
      </c>
      <c r="K167" s="148"/>
      <c r="L167" s="179">
        <v>57216</v>
      </c>
      <c r="M167" s="180">
        <v>1.1578691720604908E-3</v>
      </c>
      <c r="O167" s="183"/>
      <c r="S167" s="183"/>
    </row>
    <row r="168" spans="2:19" s="181" customFormat="1" ht="19.95" customHeight="1" x14ac:dyDescent="0.3">
      <c r="B168" s="160">
        <v>61</v>
      </c>
      <c r="C168" s="165" t="s">
        <v>242</v>
      </c>
      <c r="D168" s="144"/>
      <c r="E168" s="145">
        <v>0</v>
      </c>
      <c r="F168" s="146">
        <v>55950.8</v>
      </c>
      <c r="G168" s="146"/>
      <c r="H168" s="146"/>
      <c r="I168" s="146">
        <v>55950.8</v>
      </c>
      <c r="J168" s="147">
        <v>1.3969410446087484E-3</v>
      </c>
      <c r="K168" s="148"/>
      <c r="L168" s="179">
        <v>55950.8</v>
      </c>
      <c r="M168" s="180">
        <v>1.1322655633410604E-3</v>
      </c>
      <c r="O168" s="183"/>
      <c r="S168" s="183"/>
    </row>
    <row r="169" spans="2:19" s="181" customFormat="1" ht="19.95" customHeight="1" x14ac:dyDescent="0.3">
      <c r="B169" s="160">
        <v>62</v>
      </c>
      <c r="C169" s="164" t="s">
        <v>248</v>
      </c>
      <c r="D169" s="144"/>
      <c r="E169" s="145">
        <v>0</v>
      </c>
      <c r="F169" s="146">
        <v>19170.350000000006</v>
      </c>
      <c r="G169" s="146">
        <v>34471.33</v>
      </c>
      <c r="H169" s="146"/>
      <c r="I169" s="146">
        <v>53641.680000000008</v>
      </c>
      <c r="J169" s="147">
        <v>4.786320973876214E-4</v>
      </c>
      <c r="K169" s="148"/>
      <c r="L169" s="179">
        <v>53641.680000000008</v>
      </c>
      <c r="M169" s="180">
        <v>1.0855363466431382E-3</v>
      </c>
      <c r="O169" s="183"/>
      <c r="S169" s="183"/>
    </row>
    <row r="170" spans="2:19" s="181" customFormat="1" ht="19.95" customHeight="1" x14ac:dyDescent="0.3">
      <c r="B170" s="160">
        <v>63</v>
      </c>
      <c r="C170" s="164" t="s">
        <v>207</v>
      </c>
      <c r="D170" s="144">
        <v>1796.7740000000001</v>
      </c>
      <c r="E170" s="145">
        <v>3.7186018476456238E-4</v>
      </c>
      <c r="F170" s="146">
        <v>41342.141000000003</v>
      </c>
      <c r="G170" s="146"/>
      <c r="H170" s="146"/>
      <c r="I170" s="146">
        <v>41342.141000000003</v>
      </c>
      <c r="J170" s="147">
        <v>1.0322021067599063E-3</v>
      </c>
      <c r="K170" s="148"/>
      <c r="L170" s="179">
        <v>43138.915000000001</v>
      </c>
      <c r="M170" s="180">
        <v>8.729939141959922E-4</v>
      </c>
      <c r="O170" s="183"/>
      <c r="S170" s="183"/>
    </row>
    <row r="171" spans="2:19" s="181" customFormat="1" ht="19.95" customHeight="1" x14ac:dyDescent="0.3">
      <c r="B171" s="160">
        <v>64</v>
      </c>
      <c r="C171" s="163" t="s">
        <v>209</v>
      </c>
      <c r="D171" s="144"/>
      <c r="E171" s="145">
        <v>0</v>
      </c>
      <c r="F171" s="146">
        <v>42685.344463000001</v>
      </c>
      <c r="G171" s="146"/>
      <c r="H171" s="146"/>
      <c r="I171" s="146">
        <v>42685.344463000001</v>
      </c>
      <c r="J171" s="147">
        <v>1.0657382858444825E-3</v>
      </c>
      <c r="K171" s="148"/>
      <c r="L171" s="179">
        <v>42685.344463000001</v>
      </c>
      <c r="M171" s="180">
        <v>8.6381509459750191E-4</v>
      </c>
      <c r="O171" s="183"/>
      <c r="S171" s="183"/>
    </row>
    <row r="172" spans="2:19" s="181" customFormat="1" ht="19.95" customHeight="1" x14ac:dyDescent="0.3">
      <c r="B172" s="160">
        <v>65</v>
      </c>
      <c r="C172" s="161" t="s">
        <v>244</v>
      </c>
      <c r="D172" s="144"/>
      <c r="E172" s="145">
        <v>0</v>
      </c>
      <c r="F172" s="146">
        <v>41383</v>
      </c>
      <c r="G172" s="146"/>
      <c r="H172" s="146"/>
      <c r="I172" s="146">
        <v>41383</v>
      </c>
      <c r="J172" s="147">
        <v>1.0332222461348869E-3</v>
      </c>
      <c r="K172" s="148"/>
      <c r="L172" s="179">
        <v>41383</v>
      </c>
      <c r="M172" s="180">
        <v>8.3745980053445354E-4</v>
      </c>
      <c r="O172" s="183"/>
      <c r="S172" s="183"/>
    </row>
    <row r="173" spans="2:19" s="181" customFormat="1" ht="19.95" customHeight="1" x14ac:dyDescent="0.3">
      <c r="B173" s="160">
        <v>66</v>
      </c>
      <c r="C173" s="163" t="s">
        <v>208</v>
      </c>
      <c r="D173" s="144">
        <v>80.77</v>
      </c>
      <c r="E173" s="145">
        <v>1.6716151905266717E-5</v>
      </c>
      <c r="F173" s="146">
        <v>40102.848590000001</v>
      </c>
      <c r="G173" s="146"/>
      <c r="H173" s="146"/>
      <c r="I173" s="146">
        <v>40102.848590000001</v>
      </c>
      <c r="J173" s="147">
        <v>1.0012603072896379E-3</v>
      </c>
      <c r="K173" s="148"/>
      <c r="L173" s="179">
        <v>40183.618589999998</v>
      </c>
      <c r="M173" s="180">
        <v>8.1318814994403392E-4</v>
      </c>
      <c r="O173" s="183"/>
      <c r="S173" s="183"/>
    </row>
    <row r="174" spans="2:19" s="181" customFormat="1" ht="19.95" customHeight="1" x14ac:dyDescent="0.3">
      <c r="B174" s="160">
        <v>67</v>
      </c>
      <c r="C174" s="161" t="s">
        <v>251</v>
      </c>
      <c r="D174" s="144"/>
      <c r="E174" s="145">
        <v>0</v>
      </c>
      <c r="F174" s="146">
        <v>6926.9203700000007</v>
      </c>
      <c r="G174" s="146"/>
      <c r="H174" s="146"/>
      <c r="I174" s="146">
        <v>6926.9203700000007</v>
      </c>
      <c r="J174" s="147">
        <v>1.7294657766447341E-4</v>
      </c>
      <c r="K174" s="148">
        <v>32296.552613598527</v>
      </c>
      <c r="L174" s="179">
        <v>39223.472983598527</v>
      </c>
      <c r="M174" s="180">
        <v>7.9375786823364543E-4</v>
      </c>
      <c r="O174" s="183"/>
      <c r="S174" s="183"/>
    </row>
    <row r="175" spans="2:19" s="181" customFormat="1" ht="19.95" customHeight="1" x14ac:dyDescent="0.3">
      <c r="B175" s="160">
        <v>68</v>
      </c>
      <c r="C175" s="165" t="s">
        <v>245</v>
      </c>
      <c r="D175" s="144"/>
      <c r="E175" s="145">
        <v>0</v>
      </c>
      <c r="F175" s="146">
        <v>38843</v>
      </c>
      <c r="G175" s="146"/>
      <c r="H175" s="146"/>
      <c r="I175" s="146">
        <v>38843</v>
      </c>
      <c r="J175" s="147">
        <v>9.6980527527287558E-4</v>
      </c>
      <c r="K175" s="148"/>
      <c r="L175" s="179">
        <v>38843</v>
      </c>
      <c r="M175" s="180">
        <v>7.8605830974457576E-4</v>
      </c>
      <c r="O175" s="183"/>
      <c r="S175" s="183"/>
    </row>
    <row r="176" spans="2:19" s="181" customFormat="1" ht="19.95" customHeight="1" x14ac:dyDescent="0.3">
      <c r="B176" s="160">
        <v>69</v>
      </c>
      <c r="C176" s="163" t="s">
        <v>211</v>
      </c>
      <c r="D176" s="144"/>
      <c r="E176" s="145">
        <v>0</v>
      </c>
      <c r="F176" s="146">
        <v>26372</v>
      </c>
      <c r="G176" s="146"/>
      <c r="H176" s="146"/>
      <c r="I176" s="146">
        <v>26372</v>
      </c>
      <c r="J176" s="147">
        <v>6.5843793526494546E-4</v>
      </c>
      <c r="K176" s="148"/>
      <c r="L176" s="179">
        <v>26372</v>
      </c>
      <c r="M176" s="180">
        <v>5.336850846892349E-4</v>
      </c>
      <c r="O176" s="183"/>
      <c r="S176" s="183"/>
    </row>
    <row r="177" spans="2:19" s="181" customFormat="1" ht="19.95" customHeight="1" x14ac:dyDescent="0.3">
      <c r="B177" s="160">
        <v>70</v>
      </c>
      <c r="C177" s="165" t="s">
        <v>246</v>
      </c>
      <c r="D177" s="144"/>
      <c r="E177" s="145">
        <v>0</v>
      </c>
      <c r="F177" s="146">
        <v>23863.014421280001</v>
      </c>
      <c r="G177" s="146"/>
      <c r="H177" s="146"/>
      <c r="I177" s="146">
        <v>23863.014421280001</v>
      </c>
      <c r="J177" s="147">
        <v>5.9579531111577505E-4</v>
      </c>
      <c r="K177" s="148"/>
      <c r="L177" s="179">
        <v>23863.014421280001</v>
      </c>
      <c r="M177" s="180">
        <v>4.8291122676934824E-4</v>
      </c>
      <c r="O177" s="183"/>
      <c r="S177" s="183"/>
    </row>
    <row r="178" spans="2:19" s="181" customFormat="1" ht="19.95" customHeight="1" x14ac:dyDescent="0.3">
      <c r="B178" s="160">
        <v>71</v>
      </c>
      <c r="C178" s="164" t="s">
        <v>247</v>
      </c>
      <c r="D178" s="144"/>
      <c r="E178" s="145">
        <v>0</v>
      </c>
      <c r="F178" s="146">
        <v>20204.400000000001</v>
      </c>
      <c r="G178" s="146"/>
      <c r="H178" s="146"/>
      <c r="I178" s="146">
        <v>20204.400000000001</v>
      </c>
      <c r="J178" s="147">
        <v>5.0444954570252789E-4</v>
      </c>
      <c r="K178" s="148"/>
      <c r="L178" s="179">
        <v>20204.400000000001</v>
      </c>
      <c r="M178" s="180">
        <v>4.0887255138386084E-4</v>
      </c>
      <c r="O178" s="183"/>
      <c r="S178" s="183"/>
    </row>
    <row r="179" spans="2:19" s="181" customFormat="1" ht="19.95" customHeight="1" x14ac:dyDescent="0.3">
      <c r="B179" s="160">
        <v>72</v>
      </c>
      <c r="C179" s="163" t="s">
        <v>249</v>
      </c>
      <c r="D179" s="144">
        <v>9539.6672142857133</v>
      </c>
      <c r="E179" s="145">
        <v>1.9743286650946213E-3</v>
      </c>
      <c r="F179" s="146">
        <v>6667.2524330769229</v>
      </c>
      <c r="G179" s="146"/>
      <c r="H179" s="146"/>
      <c r="I179" s="146">
        <v>6667.2524330769229</v>
      </c>
      <c r="J179" s="147">
        <v>1.6646336743232797E-4</v>
      </c>
      <c r="K179" s="148"/>
      <c r="L179" s="179">
        <v>16206.919647362636</v>
      </c>
      <c r="M179" s="180">
        <v>3.2797631141188966E-4</v>
      </c>
      <c r="O179" s="183"/>
      <c r="S179" s="183"/>
    </row>
    <row r="180" spans="2:19" s="181" customFormat="1" ht="19.95" customHeight="1" x14ac:dyDescent="0.3">
      <c r="B180" s="160">
        <v>73</v>
      </c>
      <c r="C180" s="163" t="s">
        <v>250</v>
      </c>
      <c r="D180" s="144"/>
      <c r="E180" s="145">
        <v>0</v>
      </c>
      <c r="F180" s="146">
        <v>15667.86198</v>
      </c>
      <c r="G180" s="146"/>
      <c r="H180" s="146"/>
      <c r="I180" s="146">
        <v>15667.86198</v>
      </c>
      <c r="J180" s="147">
        <v>3.9118438844711588E-4</v>
      </c>
      <c r="K180" s="148"/>
      <c r="L180" s="179">
        <v>15667.86198</v>
      </c>
      <c r="M180" s="180">
        <v>3.1706750522127799E-4</v>
      </c>
      <c r="O180" s="183"/>
      <c r="S180" s="183"/>
    </row>
    <row r="181" spans="2:19" s="181" customFormat="1" ht="19.95" customHeight="1" x14ac:dyDescent="0.3">
      <c r="B181" s="160">
        <v>74</v>
      </c>
      <c r="C181" s="163" t="s">
        <v>210</v>
      </c>
      <c r="D181" s="144"/>
      <c r="E181" s="145">
        <v>0</v>
      </c>
      <c r="F181" s="146">
        <v>14376.200999999999</v>
      </c>
      <c r="G181" s="146"/>
      <c r="H181" s="146"/>
      <c r="I181" s="146">
        <v>14376.200999999999</v>
      </c>
      <c r="J181" s="147">
        <v>3.5893508658402256E-4</v>
      </c>
      <c r="K181" s="148"/>
      <c r="L181" s="179">
        <v>14376.200999999999</v>
      </c>
      <c r="M181" s="180">
        <v>2.9092841074603606E-4</v>
      </c>
      <c r="O181" s="183"/>
      <c r="S181" s="183"/>
    </row>
    <row r="182" spans="2:19" ht="19.95" customHeight="1" x14ac:dyDescent="0.2">
      <c r="B182" s="160">
        <v>75</v>
      </c>
      <c r="C182" s="161" t="s">
        <v>213</v>
      </c>
      <c r="D182" s="144"/>
      <c r="E182" s="145">
        <v>0</v>
      </c>
      <c r="F182" s="146">
        <v>9790</v>
      </c>
      <c r="G182" s="146"/>
      <c r="H182" s="146"/>
      <c r="I182" s="146">
        <v>9790</v>
      </c>
      <c r="J182" s="147">
        <v>2.444299782437364E-4</v>
      </c>
      <c r="K182" s="148"/>
      <c r="L182" s="179">
        <v>9790</v>
      </c>
      <c r="M182" s="180">
        <v>1.9811834442240293E-4</v>
      </c>
    </row>
    <row r="183" spans="2:19" ht="18" customHeight="1" x14ac:dyDescent="0.2">
      <c r="B183" s="160">
        <v>76</v>
      </c>
      <c r="C183" s="163" t="s">
        <v>252</v>
      </c>
      <c r="D183" s="144"/>
      <c r="E183" s="145">
        <v>0</v>
      </c>
      <c r="F183" s="146">
        <v>4915</v>
      </c>
      <c r="G183" s="146"/>
      <c r="H183" s="146"/>
      <c r="I183" s="146">
        <v>4915</v>
      </c>
      <c r="J183" s="147">
        <v>1.2271433534912814E-4</v>
      </c>
      <c r="K183" s="148"/>
      <c r="L183" s="179">
        <v>4915</v>
      </c>
      <c r="M183" s="180">
        <v>9.9463908359153256E-5</v>
      </c>
    </row>
    <row r="184" spans="2:19" ht="15.6" customHeight="1" x14ac:dyDescent="0.2">
      <c r="B184" s="171"/>
      <c r="C184" s="150" t="s">
        <v>57</v>
      </c>
      <c r="D184" s="151">
        <f t="shared" ref="D184:M184" si="1">SUM(D108:D183)</f>
        <v>4831853.6740834471</v>
      </c>
      <c r="E184" s="152">
        <f t="shared" si="1"/>
        <v>1.0000000000001004</v>
      </c>
      <c r="F184" s="172">
        <f t="shared" si="1"/>
        <v>40052370.295748994</v>
      </c>
      <c r="G184" s="153">
        <f t="shared" si="1"/>
        <v>1574195.8626662518</v>
      </c>
      <c r="H184" s="153">
        <f t="shared" si="1"/>
        <v>254.76222999999999</v>
      </c>
      <c r="I184" s="153">
        <f t="shared" si="1"/>
        <v>41626820.920645244</v>
      </c>
      <c r="J184" s="173">
        <f t="shared" si="1"/>
        <v>1.0000000000000007</v>
      </c>
      <c r="K184" s="155">
        <f t="shared" si="1"/>
        <v>2956234.6028113114</v>
      </c>
      <c r="L184" s="174">
        <f t="shared" si="1"/>
        <v>49414909.197540022</v>
      </c>
      <c r="M184" s="157">
        <f t="shared" si="1"/>
        <v>1.0000000000000002</v>
      </c>
    </row>
  </sheetData>
  <mergeCells count="16">
    <mergeCell ref="D7:E10"/>
    <mergeCell ref="F7:J9"/>
    <mergeCell ref="K7:K10"/>
    <mergeCell ref="L7:M10"/>
    <mergeCell ref="B100:B107"/>
    <mergeCell ref="C100:C107"/>
    <mergeCell ref="D100:M100"/>
    <mergeCell ref="D101:M101"/>
    <mergeCell ref="D102:E106"/>
    <mergeCell ref="F102:J105"/>
    <mergeCell ref="K102:K106"/>
    <mergeCell ref="L102:M106"/>
    <mergeCell ref="B5:B11"/>
    <mergeCell ref="C5:C11"/>
    <mergeCell ref="D5:M5"/>
    <mergeCell ref="D6:M6"/>
  </mergeCells>
  <pageMargins left="0.7" right="0.7" top="0.75" bottom="0.75" header="0.3" footer="0.3"/>
  <pageSetup scale="32" orientation="portrait" r:id="rId1"/>
  <rowBreaks count="1" manualBreakCount="1">
    <brk id="95"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0"/>
  <sheetViews>
    <sheetView showGridLines="0" view="pageBreakPreview" zoomScale="90" zoomScaleNormal="120" zoomScaleSheetLayoutView="90" workbookViewId="0">
      <selection activeCell="S8" sqref="S8"/>
    </sheetView>
  </sheetViews>
  <sheetFormatPr defaultRowHeight="14.4" x14ac:dyDescent="0.3"/>
  <cols>
    <col min="1" max="1" width="3.109375" customWidth="1"/>
    <col min="4" max="4" width="33.5546875" customWidth="1"/>
    <col min="17" max="17" width="3.33203125" customWidth="1"/>
  </cols>
  <sheetData>
    <row r="1" spans="2:16" ht="11.4" customHeight="1" x14ac:dyDescent="0.3"/>
    <row r="2" spans="2:16" ht="19.2" customHeight="1" x14ac:dyDescent="0.3">
      <c r="B2" s="285" t="s">
        <v>4</v>
      </c>
      <c r="C2" s="285"/>
      <c r="D2" s="285"/>
      <c r="E2" s="285"/>
      <c r="F2" s="285"/>
      <c r="G2" s="285"/>
      <c r="H2" s="285"/>
      <c r="I2" s="285"/>
      <c r="J2" s="285"/>
      <c r="K2" s="285"/>
      <c r="L2" s="285"/>
      <c r="M2" s="285"/>
      <c r="N2" s="285"/>
      <c r="O2" s="285"/>
      <c r="P2" s="285"/>
    </row>
    <row r="3" spans="2:16" ht="40.200000000000003" customHeight="1" x14ac:dyDescent="0.3">
      <c r="B3" s="107">
        <v>1</v>
      </c>
      <c r="C3" s="283" t="s">
        <v>5</v>
      </c>
      <c r="D3" s="283"/>
      <c r="E3" s="283"/>
      <c r="F3" s="283"/>
      <c r="G3" s="283"/>
      <c r="H3" s="283"/>
      <c r="I3" s="283"/>
      <c r="J3" s="283"/>
      <c r="K3" s="283"/>
      <c r="L3" s="283"/>
      <c r="M3" s="283"/>
      <c r="N3" s="283"/>
      <c r="O3" s="283"/>
      <c r="P3" s="283"/>
    </row>
    <row r="4" spans="2:16" ht="40.200000000000003" customHeight="1" x14ac:dyDescent="0.3">
      <c r="B4" s="108">
        <v>2</v>
      </c>
      <c r="C4" s="284" t="s">
        <v>6</v>
      </c>
      <c r="D4" s="284"/>
      <c r="E4" s="284"/>
      <c r="F4" s="284"/>
      <c r="G4" s="284"/>
      <c r="H4" s="284"/>
      <c r="I4" s="284"/>
      <c r="J4" s="284"/>
      <c r="K4" s="284"/>
      <c r="L4" s="284"/>
      <c r="M4" s="284"/>
      <c r="N4" s="284"/>
      <c r="O4" s="284"/>
      <c r="P4" s="284"/>
    </row>
    <row r="5" spans="2:16" ht="40.200000000000003" customHeight="1" x14ac:dyDescent="0.3">
      <c r="B5" s="109">
        <v>3</v>
      </c>
      <c r="C5" s="286" t="s">
        <v>7</v>
      </c>
      <c r="D5" s="286"/>
      <c r="E5" s="286"/>
      <c r="F5" s="286"/>
      <c r="G5" s="286"/>
      <c r="H5" s="286"/>
      <c r="I5" s="286"/>
      <c r="J5" s="286"/>
      <c r="K5" s="286"/>
      <c r="L5" s="286"/>
      <c r="M5" s="286"/>
      <c r="N5" s="286"/>
      <c r="O5" s="286"/>
      <c r="P5" s="286"/>
    </row>
    <row r="6" spans="2:16" ht="40.200000000000003" customHeight="1" x14ac:dyDescent="0.3">
      <c r="B6" s="108">
        <v>4</v>
      </c>
      <c r="C6" s="284" t="s">
        <v>8</v>
      </c>
      <c r="D6" s="284"/>
      <c r="E6" s="284"/>
      <c r="F6" s="284"/>
      <c r="G6" s="284"/>
      <c r="H6" s="284"/>
      <c r="I6" s="284"/>
      <c r="J6" s="284"/>
      <c r="K6" s="284"/>
      <c r="L6" s="284"/>
      <c r="M6" s="284"/>
      <c r="N6" s="284"/>
      <c r="O6" s="284"/>
      <c r="P6" s="284"/>
    </row>
    <row r="7" spans="2:16" ht="40.200000000000003" customHeight="1" x14ac:dyDescent="0.3">
      <c r="B7" s="110">
        <v>5</v>
      </c>
      <c r="C7" s="287" t="s">
        <v>9</v>
      </c>
      <c r="D7" s="287"/>
      <c r="E7" s="287"/>
      <c r="F7" s="287"/>
      <c r="G7" s="287"/>
      <c r="H7" s="287"/>
      <c r="I7" s="287"/>
      <c r="J7" s="287"/>
      <c r="K7" s="287"/>
      <c r="L7" s="287"/>
      <c r="M7" s="287"/>
      <c r="N7" s="287"/>
      <c r="O7" s="287"/>
      <c r="P7" s="287"/>
    </row>
    <row r="8" spans="2:16" ht="40.200000000000003" customHeight="1" x14ac:dyDescent="0.3">
      <c r="B8" s="111"/>
      <c r="C8" s="112"/>
      <c r="D8" s="282" t="s">
        <v>10</v>
      </c>
      <c r="E8" s="282"/>
      <c r="F8" s="282"/>
      <c r="G8" s="282"/>
      <c r="H8" s="282"/>
      <c r="I8" s="111"/>
      <c r="J8" s="111"/>
      <c r="K8" s="111"/>
      <c r="L8" s="111"/>
      <c r="M8" s="111"/>
      <c r="N8" s="111"/>
      <c r="O8" s="111"/>
      <c r="P8" s="111"/>
    </row>
    <row r="9" spans="2:16" ht="40.200000000000003" customHeight="1" x14ac:dyDescent="0.3">
      <c r="B9" s="111"/>
      <c r="C9" s="112"/>
      <c r="D9" s="282" t="s">
        <v>11</v>
      </c>
      <c r="E9" s="282"/>
      <c r="F9" s="282"/>
      <c r="G9" s="282"/>
      <c r="H9" s="282"/>
      <c r="I9" s="111"/>
      <c r="J9" s="111"/>
      <c r="K9" s="111"/>
      <c r="L9" s="111"/>
      <c r="M9" s="111"/>
      <c r="N9" s="111"/>
      <c r="O9" s="111"/>
      <c r="P9" s="111"/>
    </row>
    <row r="10" spans="2:16" ht="40.200000000000003" customHeight="1" x14ac:dyDescent="0.3">
      <c r="B10" s="111"/>
      <c r="C10" s="112"/>
      <c r="D10" s="282" t="s">
        <v>12</v>
      </c>
      <c r="E10" s="282"/>
      <c r="F10" s="282"/>
      <c r="G10" s="282"/>
      <c r="H10" s="282"/>
      <c r="I10" s="111"/>
      <c r="J10" s="111"/>
      <c r="K10" s="111"/>
      <c r="L10" s="111"/>
      <c r="M10" s="111"/>
      <c r="N10" s="111"/>
      <c r="O10" s="111"/>
      <c r="P10" s="111"/>
    </row>
  </sheetData>
  <mergeCells count="9">
    <mergeCell ref="D9:H9"/>
    <mergeCell ref="D10:H10"/>
    <mergeCell ref="C3:P3"/>
    <mergeCell ref="C4:P4"/>
    <mergeCell ref="B2:P2"/>
    <mergeCell ref="C5:P5"/>
    <mergeCell ref="C6:P6"/>
    <mergeCell ref="C7:P7"/>
    <mergeCell ref="D8:H8"/>
  </mergeCells>
  <pageMargins left="0.7" right="0.7" top="0.75" bottom="0.75" header="0.3" footer="0.3"/>
  <pageSetup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1"/>
  <sheetViews>
    <sheetView showGridLines="0" view="pageBreakPreview" zoomScaleNormal="100" zoomScaleSheetLayoutView="100" workbookViewId="0">
      <selection activeCell="C6" sqref="C6"/>
    </sheetView>
  </sheetViews>
  <sheetFormatPr defaultRowHeight="14.4" x14ac:dyDescent="0.3"/>
  <cols>
    <col min="1" max="1" width="4.44140625" customWidth="1"/>
    <col min="2" max="2" width="14.44140625" customWidth="1"/>
    <col min="3" max="3" width="127.44140625" customWidth="1"/>
    <col min="4" max="4" width="4.5546875" customWidth="1"/>
  </cols>
  <sheetData>
    <row r="1" spans="2:3" ht="19.95" customHeight="1" x14ac:dyDescent="0.3"/>
    <row r="2" spans="2:3" ht="19.95" customHeight="1" x14ac:dyDescent="0.3">
      <c r="B2" s="236" t="s">
        <v>13</v>
      </c>
      <c r="C2" s="237" t="s">
        <v>14</v>
      </c>
    </row>
    <row r="3" spans="2:3" ht="19.95" customHeight="1" x14ac:dyDescent="0.3">
      <c r="B3" s="9">
        <v>1</v>
      </c>
      <c r="C3" s="238" t="s">
        <v>15</v>
      </c>
    </row>
    <row r="4" spans="2:3" ht="19.95" customHeight="1" x14ac:dyDescent="0.3">
      <c r="B4" s="9">
        <v>2</v>
      </c>
      <c r="C4" s="238" t="s">
        <v>16</v>
      </c>
    </row>
    <row r="5" spans="2:3" ht="19.95" customHeight="1" x14ac:dyDescent="0.3">
      <c r="B5" s="9">
        <v>3</v>
      </c>
      <c r="C5" s="238" t="s">
        <v>17</v>
      </c>
    </row>
    <row r="6" spans="2:3" ht="19.95" customHeight="1" x14ac:dyDescent="0.3">
      <c r="B6" s="9">
        <v>4</v>
      </c>
      <c r="C6" s="238" t="s">
        <v>18</v>
      </c>
    </row>
    <row r="7" spans="2:3" ht="19.95" customHeight="1" x14ac:dyDescent="0.3">
      <c r="B7" s="9">
        <v>5</v>
      </c>
      <c r="C7" s="238" t="s">
        <v>19</v>
      </c>
    </row>
    <row r="8" spans="2:3" ht="19.95" customHeight="1" x14ac:dyDescent="0.3">
      <c r="B8" s="9">
        <v>6</v>
      </c>
      <c r="C8" s="238" t="s">
        <v>20</v>
      </c>
    </row>
    <row r="9" spans="2:3" ht="19.95" customHeight="1" x14ac:dyDescent="0.3">
      <c r="B9" s="117">
        <v>7</v>
      </c>
      <c r="C9" s="239" t="s">
        <v>21</v>
      </c>
    </row>
    <row r="10" spans="2:3" ht="19.95" customHeight="1" x14ac:dyDescent="0.3">
      <c r="B10" s="117">
        <v>8</v>
      </c>
      <c r="C10" s="238" t="s">
        <v>22</v>
      </c>
    </row>
    <row r="11" spans="2:3" ht="19.95" customHeight="1" x14ac:dyDescent="0.3"/>
  </sheetData>
  <hyperlinks>
    <hyperlink ref="C3" location="'1.GWP'!A1" display="Gross Written Premium generated through Brokering Companies (2020 - 2023)"/>
    <hyperlink ref="C4" location="'2.Market Share Local -Top 40'!A1" display="Gross Written Premium generated through Brokering Companies (2022 - 2023) -Top 40 Companies (Local Business only)"/>
    <hyperlink ref="C5" location="'3.Market Share - Overall-Top 40'!A1" display="Gross Written Premium generated through Brokering Companies (2022 - 2023) - Top 40 Companies  (Local, Foreign and Reinsurance Business)"/>
    <hyperlink ref="C6" location="'4.Class Wise GWP'!A1" display="Class wise GWP contribution of Brokering Companies (2022 - 2023)"/>
    <hyperlink ref="C7" location="'5.Class Wise Contribution -GWP'!A1" display="Class wise contribution of Brokering Companies for the total GWP - (2022- 2023)"/>
    <hyperlink ref="C8" location="'6.Overseas Business'!A1" display="Total GWP Generated in Overseas Health and Travel Insurance (2022 - 2023)"/>
    <hyperlink ref="C9" location="'7.Individual GWP-Local'!A1" display="Gross Written Premium Generated through Brokering Companies (2022 - 2023) - All Companies  (Local Business only)"/>
    <hyperlink ref="C10" location="'8.Individual GWP-Loc &amp; Foreign'!A1" display="Gross Written Premium Generated through Brokering Companies (2022 - 2023) - All Companies  (Local, Foreign and Reinsurance Business)"/>
  </hyperlinks>
  <pageMargins left="0.7" right="0.7" top="0.75" bottom="0.75" header="0.3" footer="0.3"/>
  <pageSetup scale="4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89"/>
  <sheetViews>
    <sheetView showGridLines="0" view="pageBreakPreview" zoomScale="80" zoomScaleNormal="100" zoomScaleSheetLayoutView="80" workbookViewId="0"/>
  </sheetViews>
  <sheetFormatPr defaultColWidth="8.88671875" defaultRowHeight="13.8" x14ac:dyDescent="0.25"/>
  <cols>
    <col min="1" max="1" width="4.33203125" style="19" customWidth="1"/>
    <col min="2" max="2" width="21.6640625" style="19" customWidth="1"/>
    <col min="3" max="3" width="50.5546875" style="19" customWidth="1"/>
    <col min="4" max="4" width="27.33203125" style="19" customWidth="1"/>
    <col min="5" max="5" width="27.5546875" style="19" customWidth="1"/>
    <col min="6" max="7" width="26.6640625" style="19" customWidth="1"/>
    <col min="8" max="8" width="26.5546875" style="19" customWidth="1"/>
    <col min="9" max="9" width="3.44140625" style="19" customWidth="1"/>
    <col min="10" max="10" width="18.44140625" style="19" bestFit="1" customWidth="1"/>
    <col min="11" max="11" width="8.88671875" style="19"/>
    <col min="12" max="12" width="10.5546875" style="19" bestFit="1" customWidth="1"/>
    <col min="13" max="16384" width="8.88671875" style="19"/>
  </cols>
  <sheetData>
    <row r="1" spans="2:11" x14ac:dyDescent="0.25">
      <c r="B1" s="18"/>
      <c r="C1" s="18"/>
    </row>
    <row r="2" spans="2:11" ht="15" customHeight="1" x14ac:dyDescent="0.25">
      <c r="B2" s="20" t="s">
        <v>23</v>
      </c>
      <c r="C2" s="20"/>
    </row>
    <row r="3" spans="2:11" ht="15" customHeight="1" x14ac:dyDescent="0.25">
      <c r="B3" s="292" t="s">
        <v>15</v>
      </c>
      <c r="C3" s="292"/>
      <c r="D3" s="292"/>
      <c r="E3" s="292"/>
      <c r="F3" s="123"/>
      <c r="G3" s="123"/>
      <c r="H3" s="123"/>
    </row>
    <row r="4" spans="2:11" ht="14.4" thickBot="1" x14ac:dyDescent="0.3"/>
    <row r="5" spans="2:11" s="20" customFormat="1" ht="34.200000000000003" customHeight="1" thickBot="1" x14ac:dyDescent="0.3">
      <c r="B5" s="82"/>
      <c r="C5" s="84" t="s">
        <v>24</v>
      </c>
      <c r="D5" s="83">
        <v>2020</v>
      </c>
      <c r="E5" s="61">
        <v>2021</v>
      </c>
      <c r="F5" s="61">
        <v>2022</v>
      </c>
      <c r="G5" s="61">
        <v>2023</v>
      </c>
      <c r="H5" s="61">
        <v>2024</v>
      </c>
      <c r="I5" s="18"/>
      <c r="J5" s="18"/>
      <c r="K5" s="18"/>
    </row>
    <row r="6" spans="2:11" s="20" customFormat="1" ht="34.200000000000003" customHeight="1" thickBot="1" x14ac:dyDescent="0.3">
      <c r="B6" s="80"/>
      <c r="C6" s="81"/>
      <c r="D6" s="83" t="s">
        <v>25</v>
      </c>
      <c r="E6" s="61" t="s">
        <v>25</v>
      </c>
      <c r="F6" s="61" t="s">
        <v>25</v>
      </c>
      <c r="G6" s="61" t="s">
        <v>25</v>
      </c>
      <c r="H6" s="61" t="s">
        <v>25</v>
      </c>
      <c r="I6" s="18"/>
      <c r="J6" s="18"/>
      <c r="K6" s="18"/>
    </row>
    <row r="7" spans="2:11" s="56" customFormat="1" ht="19.95" customHeight="1" x14ac:dyDescent="0.3">
      <c r="B7" s="288" t="s">
        <v>26</v>
      </c>
      <c r="C7" s="85" t="s">
        <v>27</v>
      </c>
      <c r="D7" s="86">
        <v>26425558</v>
      </c>
      <c r="E7" s="87">
        <v>27469458</v>
      </c>
      <c r="F7" s="86">
        <v>33096770.807661995</v>
      </c>
      <c r="G7" s="86">
        <v>40052370.295748994</v>
      </c>
      <c r="H7" s="88">
        <v>45077878.368087329</v>
      </c>
      <c r="I7" s="55"/>
      <c r="J7" s="266"/>
      <c r="K7" s="55"/>
    </row>
    <row r="8" spans="2:11" s="56" customFormat="1" ht="19.95" customHeight="1" x14ac:dyDescent="0.3">
      <c r="B8" s="289"/>
      <c r="C8" s="53" t="s">
        <v>28</v>
      </c>
      <c r="D8" s="54">
        <v>1062479</v>
      </c>
      <c r="E8" s="128">
        <v>1002384</v>
      </c>
      <c r="F8" s="54">
        <v>1739697.3196</v>
      </c>
      <c r="G8" s="54">
        <v>1574195.8626662518</v>
      </c>
      <c r="H8" s="89">
        <v>1515427.8010000002</v>
      </c>
      <c r="I8" s="55"/>
      <c r="J8" s="265"/>
      <c r="K8" s="55"/>
    </row>
    <row r="9" spans="2:11" s="56" customFormat="1" ht="19.95" customHeight="1" x14ac:dyDescent="0.3">
      <c r="B9" s="289"/>
      <c r="C9" s="90" t="s">
        <v>29</v>
      </c>
      <c r="D9" s="91">
        <v>2131</v>
      </c>
      <c r="E9" s="92">
        <v>1671</v>
      </c>
      <c r="F9" s="91">
        <v>3026.1988999999999</v>
      </c>
      <c r="G9" s="91">
        <v>254.76222999999999</v>
      </c>
      <c r="H9" s="93">
        <v>0</v>
      </c>
      <c r="I9" s="55"/>
      <c r="J9" s="55"/>
      <c r="K9" s="55"/>
    </row>
    <row r="10" spans="2:11" s="56" customFormat="1" ht="19.95" customHeight="1" x14ac:dyDescent="0.3">
      <c r="B10" s="289"/>
      <c r="C10" s="76" t="s">
        <v>30</v>
      </c>
      <c r="D10" s="77">
        <f>D7+D8+D9</f>
        <v>27490168</v>
      </c>
      <c r="E10" s="129">
        <f>E7+E8+E9</f>
        <v>28473513</v>
      </c>
      <c r="F10" s="77">
        <v>34839494.326161996</v>
      </c>
      <c r="G10" s="77">
        <v>41626820.920645244</v>
      </c>
      <c r="H10" s="254">
        <v>46593306.169087328</v>
      </c>
      <c r="I10" s="55"/>
      <c r="J10" s="55"/>
      <c r="K10" s="55"/>
    </row>
    <row r="11" spans="2:11" s="56" customFormat="1" ht="19.95" customHeight="1" x14ac:dyDescent="0.3">
      <c r="B11" s="289"/>
      <c r="C11" s="90" t="s">
        <v>31</v>
      </c>
      <c r="D11" s="91">
        <v>463495</v>
      </c>
      <c r="E11" s="92">
        <v>1408902</v>
      </c>
      <c r="F11" s="91">
        <v>2414291.9500000002</v>
      </c>
      <c r="G11" s="91">
        <v>2956234.6028113114</v>
      </c>
      <c r="H11" s="93">
        <v>4794203.7136907252</v>
      </c>
      <c r="I11" s="55"/>
      <c r="J11" s="55"/>
      <c r="K11" s="55"/>
    </row>
    <row r="12" spans="2:11" s="59" customFormat="1" ht="19.95" customHeight="1" x14ac:dyDescent="0.3">
      <c r="B12" s="289"/>
      <c r="C12" s="76" t="s">
        <v>32</v>
      </c>
      <c r="D12" s="77">
        <f>D10+D11</f>
        <v>27953663</v>
      </c>
      <c r="E12" s="129">
        <f>E10+E11</f>
        <v>29882415</v>
      </c>
      <c r="F12" s="77">
        <v>37253786.276161999</v>
      </c>
      <c r="G12" s="77">
        <v>44583055.523456559</v>
      </c>
      <c r="H12" s="254">
        <v>51387509.882778056</v>
      </c>
      <c r="I12" s="57"/>
      <c r="J12" s="58"/>
      <c r="K12" s="57"/>
    </row>
    <row r="13" spans="2:11" s="59" customFormat="1" ht="19.95" customHeight="1" x14ac:dyDescent="0.3">
      <c r="B13" s="289"/>
      <c r="C13" s="94" t="s">
        <v>33</v>
      </c>
      <c r="D13" s="95">
        <v>1421821</v>
      </c>
      <c r="E13" s="96">
        <v>1811907</v>
      </c>
      <c r="F13" s="97">
        <v>4012608.60384</v>
      </c>
      <c r="G13" s="97">
        <v>4831853.6740834471</v>
      </c>
      <c r="H13" s="98">
        <v>4841777.8373683812</v>
      </c>
      <c r="I13" s="58"/>
      <c r="J13" s="58"/>
      <c r="K13" s="57"/>
    </row>
    <row r="14" spans="2:11" s="59" customFormat="1" ht="19.95" customHeight="1" x14ac:dyDescent="0.3">
      <c r="B14" s="289"/>
      <c r="C14" s="102" t="s">
        <v>34</v>
      </c>
      <c r="D14" s="103">
        <f>D12+D13</f>
        <v>29375484</v>
      </c>
      <c r="E14" s="103">
        <f>E12+E13</f>
        <v>31694322</v>
      </c>
      <c r="F14" s="103">
        <v>41266394.880001999</v>
      </c>
      <c r="G14" s="103">
        <v>49414909.197540008</v>
      </c>
      <c r="H14" s="104">
        <v>56229287.72014644</v>
      </c>
      <c r="I14" s="57"/>
      <c r="J14" s="58"/>
      <c r="K14" s="57"/>
    </row>
    <row r="15" spans="2:11" s="59" customFormat="1" ht="19.95" customHeight="1" thickBot="1" x14ac:dyDescent="0.35">
      <c r="B15" s="290"/>
      <c r="C15" s="99" t="s">
        <v>35</v>
      </c>
      <c r="D15" s="100">
        <v>0</v>
      </c>
      <c r="E15" s="101">
        <f>((E14/D14)-1)*100</f>
        <v>7.8937865330150903</v>
      </c>
      <c r="F15" s="101">
        <f>((F14/E14)-1)*100</f>
        <v>30.201223045572647</v>
      </c>
      <c r="G15" s="101">
        <f>((G14/F14)-1)*100</f>
        <v>19.746125973041661</v>
      </c>
      <c r="H15" s="243">
        <f>((H14/G14)-1)*100</f>
        <v>13.790126569625816</v>
      </c>
      <c r="I15" s="57"/>
      <c r="J15" s="60"/>
      <c r="K15" s="57"/>
    </row>
    <row r="16" spans="2:11" s="59" customFormat="1" ht="19.95" customHeight="1" x14ac:dyDescent="0.3">
      <c r="B16" s="288" t="s">
        <v>36</v>
      </c>
      <c r="C16" s="53" t="s">
        <v>37</v>
      </c>
      <c r="D16" s="54">
        <v>105264791.5</v>
      </c>
      <c r="E16" s="128">
        <v>108905155.79946949</v>
      </c>
      <c r="F16" s="54">
        <v>121578930.76603556</v>
      </c>
      <c r="G16" s="54">
        <v>124533847</v>
      </c>
      <c r="H16" s="78">
        <v>138162220.67118812</v>
      </c>
      <c r="I16" s="58"/>
      <c r="J16" s="58"/>
      <c r="K16" s="57"/>
    </row>
    <row r="17" spans="2:14" s="59" customFormat="1" ht="19.95" customHeight="1" x14ac:dyDescent="0.3">
      <c r="B17" s="289"/>
      <c r="C17" s="74" t="s">
        <v>38</v>
      </c>
      <c r="D17" s="54">
        <v>103000227.906822</v>
      </c>
      <c r="E17" s="128">
        <v>124616007.31912261</v>
      </c>
      <c r="F17" s="54">
        <v>136317040.81384853</v>
      </c>
      <c r="G17" s="54">
        <v>152651948.06573179</v>
      </c>
      <c r="H17" s="78">
        <v>183875427.07269651</v>
      </c>
      <c r="I17" s="58"/>
      <c r="J17" s="58"/>
      <c r="K17" s="57"/>
    </row>
    <row r="18" spans="2:14" s="59" customFormat="1" ht="26.4" x14ac:dyDescent="0.3">
      <c r="B18" s="291"/>
      <c r="C18" s="105" t="s">
        <v>39</v>
      </c>
      <c r="D18" s="97">
        <f>+D16+D17</f>
        <v>208265019.406822</v>
      </c>
      <c r="E18" s="96">
        <f>SUM(E16:E17)</f>
        <v>233521163.11859208</v>
      </c>
      <c r="F18" s="96">
        <f>SUM(F16:F17)</f>
        <v>257895971.57988408</v>
      </c>
      <c r="G18" s="96">
        <f>G16+G17</f>
        <v>277185795.06573176</v>
      </c>
      <c r="H18" s="106">
        <f>H16+H17</f>
        <v>322037647.74388462</v>
      </c>
      <c r="I18" s="58"/>
      <c r="J18" s="57"/>
      <c r="K18" s="57"/>
    </row>
    <row r="19" spans="2:14" s="59" customFormat="1" ht="19.95" customHeight="1" x14ac:dyDescent="0.3">
      <c r="B19" s="293" t="s">
        <v>40</v>
      </c>
      <c r="C19" s="252" t="s">
        <v>41</v>
      </c>
      <c r="D19" s="255">
        <f>((D7/D16))*100</f>
        <v>25.103890506447257</v>
      </c>
      <c r="E19" s="256">
        <f t="shared" ref="E19:H19" si="0">((E7/E16))*100</f>
        <v>25.223285158859131</v>
      </c>
      <c r="F19" s="256">
        <f t="shared" si="0"/>
        <v>27.222455896863302</v>
      </c>
      <c r="G19" s="256">
        <f t="shared" si="0"/>
        <v>32.161834923279123</v>
      </c>
      <c r="H19" s="257">
        <f t="shared" si="0"/>
        <v>32.626776081840816</v>
      </c>
      <c r="I19" s="57"/>
      <c r="J19" s="262"/>
      <c r="K19" s="264"/>
      <c r="L19" s="263"/>
      <c r="M19" s="263"/>
      <c r="N19" s="263"/>
    </row>
    <row r="20" spans="2:14" s="59" customFormat="1" ht="19.95" customHeight="1" x14ac:dyDescent="0.3">
      <c r="B20" s="289"/>
      <c r="C20" s="53" t="s">
        <v>42</v>
      </c>
      <c r="D20" s="258">
        <f>(D13/D17)*100</f>
        <v>1.3804056834575498</v>
      </c>
      <c r="E20" s="258">
        <f t="shared" ref="E20:H20" si="1">(E13/E17)*100</f>
        <v>1.4539921788378134</v>
      </c>
      <c r="F20" s="258">
        <f t="shared" si="1"/>
        <v>2.9435854680263547</v>
      </c>
      <c r="G20" s="258">
        <f t="shared" si="1"/>
        <v>3.1652748198161578</v>
      </c>
      <c r="H20" s="259">
        <f t="shared" si="1"/>
        <v>2.6331837344715718</v>
      </c>
      <c r="I20" s="57"/>
      <c r="J20" s="262"/>
      <c r="K20" s="262"/>
      <c r="L20" s="263"/>
      <c r="M20" s="263"/>
      <c r="N20" s="263"/>
    </row>
    <row r="21" spans="2:14" s="59" customFormat="1" ht="19.95" customHeight="1" thickBot="1" x14ac:dyDescent="0.35">
      <c r="B21" s="294"/>
      <c r="C21" s="253" t="s">
        <v>43</v>
      </c>
      <c r="D21" s="260">
        <f>((D7+D13)/D18)*100</f>
        <v>13.371126403903343</v>
      </c>
      <c r="E21" s="260">
        <f t="shared" ref="E21:H21" si="2">((E7+E13)/E18)*100</f>
        <v>12.539062673788443</v>
      </c>
      <c r="F21" s="260">
        <f t="shared" si="2"/>
        <v>14.389282307966274</v>
      </c>
      <c r="G21" s="260">
        <f t="shared" si="2"/>
        <v>16.192829780179974</v>
      </c>
      <c r="H21" s="261">
        <f t="shared" si="2"/>
        <v>15.501186446733902</v>
      </c>
      <c r="I21" s="57"/>
      <c r="J21" s="262"/>
      <c r="K21" s="262"/>
      <c r="L21" s="263"/>
      <c r="M21" s="263"/>
      <c r="N21" s="263"/>
    </row>
    <row r="22" spans="2:14" s="59" customFormat="1" ht="19.95" customHeight="1" x14ac:dyDescent="0.3">
      <c r="B22" s="247"/>
      <c r="C22" s="248"/>
      <c r="D22" s="249"/>
      <c r="E22" s="250"/>
      <c r="F22" s="250"/>
      <c r="G22" s="250"/>
      <c r="H22" s="250"/>
      <c r="I22" s="57"/>
      <c r="J22" s="251"/>
      <c r="K22" s="57"/>
    </row>
    <row r="23" spans="2:14" ht="15" customHeight="1" x14ac:dyDescent="0.25">
      <c r="B23" s="20" t="s">
        <v>44</v>
      </c>
      <c r="C23" s="20"/>
      <c r="D23" s="23"/>
      <c r="E23" s="23"/>
      <c r="F23" s="23"/>
      <c r="G23" s="23"/>
      <c r="H23" s="23"/>
      <c r="I23" s="21"/>
      <c r="J23" s="21"/>
      <c r="K23" s="21"/>
    </row>
    <row r="24" spans="2:14" ht="15" customHeight="1" x14ac:dyDescent="0.25">
      <c r="B24" s="292" t="s">
        <v>15</v>
      </c>
      <c r="C24" s="292"/>
      <c r="D24" s="292"/>
      <c r="E24" s="292"/>
      <c r="F24" s="123"/>
      <c r="G24" s="123"/>
      <c r="H24" s="123"/>
      <c r="I24" s="21"/>
      <c r="J24" s="21"/>
      <c r="K24" s="21"/>
    </row>
    <row r="25" spans="2:14" x14ac:dyDescent="0.25">
      <c r="D25" s="22"/>
      <c r="E25" s="22"/>
      <c r="F25" s="22"/>
      <c r="G25" s="22"/>
      <c r="H25" s="21"/>
      <c r="I25" s="21"/>
      <c r="J25" s="21"/>
      <c r="K25" s="21"/>
    </row>
    <row r="26" spans="2:14" x14ac:dyDescent="0.25">
      <c r="D26" s="22"/>
      <c r="E26" s="22"/>
      <c r="F26" s="22"/>
      <c r="G26" s="22"/>
      <c r="H26" s="21"/>
      <c r="I26" s="21"/>
      <c r="J26" s="21"/>
      <c r="K26" s="21"/>
    </row>
    <row r="27" spans="2:14" x14ac:dyDescent="0.25">
      <c r="D27" s="22"/>
      <c r="E27" s="22"/>
      <c r="F27" s="22"/>
      <c r="G27" s="22"/>
      <c r="H27" s="21"/>
      <c r="I27" s="21"/>
      <c r="J27" s="21"/>
      <c r="K27" s="21"/>
    </row>
    <row r="28" spans="2:14" x14ac:dyDescent="0.25">
      <c r="D28" s="22"/>
      <c r="E28" s="22"/>
      <c r="F28" s="22"/>
      <c r="G28" s="22"/>
      <c r="H28" s="21"/>
      <c r="I28" s="21"/>
      <c r="J28" s="21"/>
      <c r="K28" s="21"/>
    </row>
    <row r="29" spans="2:14" x14ac:dyDescent="0.25">
      <c r="D29" s="24"/>
      <c r="E29" s="24"/>
      <c r="H29" s="21"/>
      <c r="I29" s="21"/>
      <c r="J29" s="21"/>
      <c r="K29" s="21"/>
    </row>
    <row r="30" spans="2:14" x14ac:dyDescent="0.25">
      <c r="D30" s="25"/>
      <c r="E30" s="25"/>
      <c r="H30" s="21"/>
      <c r="I30" s="23"/>
      <c r="J30" s="21"/>
      <c r="K30" s="21"/>
    </row>
    <row r="31" spans="2:14" x14ac:dyDescent="0.25">
      <c r="H31" s="21"/>
      <c r="I31" s="21"/>
      <c r="J31" s="21"/>
      <c r="K31" s="21"/>
    </row>
    <row r="32" spans="2:14" x14ac:dyDescent="0.25">
      <c r="H32" s="26"/>
      <c r="L32" s="27"/>
    </row>
    <row r="33" spans="8:8" x14ac:dyDescent="0.25">
      <c r="H33" s="26"/>
    </row>
    <row r="34" spans="8:8" x14ac:dyDescent="0.25">
      <c r="H34" s="26"/>
    </row>
    <row r="35" spans="8:8" x14ac:dyDescent="0.25">
      <c r="H35" s="26"/>
    </row>
    <row r="37" spans="8:8" x14ac:dyDescent="0.25">
      <c r="H37" s="26"/>
    </row>
    <row r="38" spans="8:8" x14ac:dyDescent="0.25">
      <c r="H38" s="26"/>
    </row>
    <row r="39" spans="8:8" x14ac:dyDescent="0.25">
      <c r="H39" s="26"/>
    </row>
    <row r="41" spans="8:8" x14ac:dyDescent="0.25">
      <c r="H41" s="26"/>
    </row>
    <row r="47" spans="8:8" x14ac:dyDescent="0.25">
      <c r="H47" s="79"/>
    </row>
    <row r="56" spans="2:5" ht="13.95" customHeight="1" x14ac:dyDescent="0.25">
      <c r="B56" s="20" t="s">
        <v>45</v>
      </c>
      <c r="C56" s="72"/>
      <c r="D56" s="73"/>
      <c r="E56" s="73"/>
    </row>
    <row r="57" spans="2:5" ht="15.6" customHeight="1" x14ac:dyDescent="0.25">
      <c r="B57" s="122" t="s">
        <v>46</v>
      </c>
      <c r="C57" s="75"/>
      <c r="D57" s="75"/>
      <c r="E57" s="75"/>
    </row>
    <row r="88" spans="2:5" ht="15" x14ac:dyDescent="0.25">
      <c r="B88" s="20" t="s">
        <v>47</v>
      </c>
      <c r="C88" s="72"/>
      <c r="D88" s="73"/>
      <c r="E88" s="73"/>
    </row>
    <row r="89" spans="2:5" ht="15" x14ac:dyDescent="0.25">
      <c r="B89" s="122" t="s">
        <v>48</v>
      </c>
      <c r="C89" s="75"/>
      <c r="D89" s="75"/>
      <c r="E89" s="75"/>
    </row>
  </sheetData>
  <mergeCells count="5">
    <mergeCell ref="B7:B15"/>
    <mergeCell ref="B16:B18"/>
    <mergeCell ref="B3:E3"/>
    <mergeCell ref="B24:E24"/>
    <mergeCell ref="B19:B21"/>
  </mergeCells>
  <pageMargins left="0.7" right="0.7" top="0.75" bottom="0.75" header="0.3" footer="0.3"/>
  <pageSetup scale="3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03"/>
  <sheetViews>
    <sheetView showGridLines="0" view="pageBreakPreview" zoomScale="90" zoomScaleNormal="100" zoomScaleSheetLayoutView="90" workbookViewId="0"/>
  </sheetViews>
  <sheetFormatPr defaultColWidth="8.88671875" defaultRowHeight="13.2" x14ac:dyDescent="0.25"/>
  <cols>
    <col min="1" max="1" width="3.44140625" style="2" customWidth="1"/>
    <col min="2" max="2" width="9.88671875" style="15" customWidth="1"/>
    <col min="3" max="3" width="48.5546875" style="2" customWidth="1"/>
    <col min="4" max="4" width="15.6640625" style="11" customWidth="1"/>
    <col min="5" max="5" width="12.6640625" style="2" customWidth="1"/>
    <col min="6" max="6" width="15.6640625" style="11" customWidth="1"/>
    <col min="7" max="7" width="12.6640625" style="2" customWidth="1"/>
    <col min="8" max="8" width="15.6640625" style="11" customWidth="1"/>
    <col min="9" max="9" width="12.6640625" style="2" customWidth="1"/>
    <col min="10" max="10" width="3.5546875" style="66" customWidth="1"/>
    <col min="11" max="16384" width="8.88671875" style="2"/>
  </cols>
  <sheetData>
    <row r="1" spans="2:11" ht="18" customHeight="1" x14ac:dyDescent="0.25">
      <c r="C1" s="10"/>
    </row>
    <row r="2" spans="2:11" ht="15" customHeight="1" x14ac:dyDescent="0.25">
      <c r="B2" s="297" t="s">
        <v>49</v>
      </c>
      <c r="C2" s="297"/>
      <c r="D2" s="297"/>
      <c r="E2" s="297"/>
      <c r="F2" s="297"/>
      <c r="G2" s="297"/>
      <c r="H2" s="297"/>
      <c r="I2" s="297"/>
    </row>
    <row r="3" spans="2:11" ht="15" customHeight="1" x14ac:dyDescent="0.25">
      <c r="B3" s="292" t="s">
        <v>50</v>
      </c>
      <c r="C3" s="292"/>
      <c r="D3" s="292"/>
      <c r="E3" s="292"/>
      <c r="F3" s="292"/>
      <c r="G3" s="292"/>
      <c r="H3" s="292"/>
      <c r="I3" s="292"/>
    </row>
    <row r="4" spans="2:11" ht="13.8" thickBot="1" x14ac:dyDescent="0.3">
      <c r="C4" s="12"/>
    </row>
    <row r="5" spans="2:11" ht="30.6" customHeight="1" thickBot="1" x14ac:dyDescent="0.3">
      <c r="B5" s="295" t="s">
        <v>51</v>
      </c>
      <c r="C5" s="295" t="s">
        <v>52</v>
      </c>
      <c r="D5" s="298" t="s">
        <v>53</v>
      </c>
      <c r="E5" s="299"/>
      <c r="F5" s="299"/>
      <c r="G5" s="299"/>
      <c r="H5" s="299"/>
      <c r="I5" s="300"/>
      <c r="J5" s="67"/>
    </row>
    <row r="6" spans="2:11" ht="15" customHeight="1" x14ac:dyDescent="0.25">
      <c r="B6" s="296"/>
      <c r="C6" s="296"/>
      <c r="D6" s="301" t="s">
        <v>54</v>
      </c>
      <c r="E6" s="302"/>
      <c r="F6" s="302"/>
      <c r="G6" s="302"/>
      <c r="H6" s="302"/>
      <c r="I6" s="303"/>
      <c r="J6" s="68"/>
    </row>
    <row r="7" spans="2:11" ht="14.4" customHeight="1" thickBot="1" x14ac:dyDescent="0.3">
      <c r="B7" s="296"/>
      <c r="C7" s="296"/>
      <c r="D7" s="304"/>
      <c r="E7" s="305"/>
      <c r="F7" s="305"/>
      <c r="G7" s="305"/>
      <c r="H7" s="305"/>
      <c r="I7" s="306"/>
      <c r="J7" s="68"/>
    </row>
    <row r="8" spans="2:11" ht="36" customHeight="1" x14ac:dyDescent="0.25">
      <c r="B8" s="296"/>
      <c r="C8" s="296"/>
      <c r="D8" s="307" t="s">
        <v>55</v>
      </c>
      <c r="E8" s="308"/>
      <c r="F8" s="307" t="s">
        <v>56</v>
      </c>
      <c r="G8" s="308"/>
      <c r="H8" s="307" t="s">
        <v>57</v>
      </c>
      <c r="I8" s="308"/>
      <c r="J8" s="69"/>
    </row>
    <row r="9" spans="2:11" ht="43.5" customHeight="1" x14ac:dyDescent="0.25">
      <c r="B9" s="309"/>
      <c r="C9" s="309"/>
      <c r="D9" s="143" t="s">
        <v>58</v>
      </c>
      <c r="E9" s="143" t="s">
        <v>59</v>
      </c>
      <c r="F9" s="143" t="s">
        <v>58</v>
      </c>
      <c r="G9" s="143" t="s">
        <v>60</v>
      </c>
      <c r="H9" s="143" t="s">
        <v>58</v>
      </c>
      <c r="I9" s="143" t="s">
        <v>60</v>
      </c>
      <c r="J9" s="70"/>
    </row>
    <row r="10" spans="2:11" s="63" customFormat="1" ht="19.95" customHeight="1" x14ac:dyDescent="0.3">
      <c r="B10" s="206">
        <v>1</v>
      </c>
      <c r="C10" s="207" t="s">
        <v>61</v>
      </c>
      <c r="D10" s="208">
        <v>560620</v>
      </c>
      <c r="E10" s="209">
        <v>0.11578804704197458</v>
      </c>
      <c r="F10" s="208">
        <v>3356893</v>
      </c>
      <c r="G10" s="209">
        <v>7.4468744349257029E-2</v>
      </c>
      <c r="H10" s="210">
        <v>3917513</v>
      </c>
      <c r="I10" s="211">
        <v>7.8476361773738637E-2</v>
      </c>
      <c r="J10" s="212"/>
      <c r="K10" s="213"/>
    </row>
    <row r="11" spans="2:11" s="63" customFormat="1" ht="19.95" customHeight="1" x14ac:dyDescent="0.3">
      <c r="B11" s="206">
        <v>2</v>
      </c>
      <c r="C11" s="207" t="s">
        <v>62</v>
      </c>
      <c r="D11" s="208">
        <v>2317.116</v>
      </c>
      <c r="E11" s="209">
        <v>4.785671870602404E-4</v>
      </c>
      <c r="F11" s="208">
        <v>3429325.3969900003</v>
      </c>
      <c r="G11" s="209">
        <v>7.6075572345875392E-2</v>
      </c>
      <c r="H11" s="210">
        <v>3431642.5129900002</v>
      </c>
      <c r="I11" s="211">
        <v>6.8743312230883424E-2</v>
      </c>
      <c r="J11" s="212"/>
      <c r="K11" s="213"/>
    </row>
    <row r="12" spans="2:11" s="63" customFormat="1" ht="19.95" customHeight="1" x14ac:dyDescent="0.3">
      <c r="B12" s="206">
        <v>3</v>
      </c>
      <c r="C12" s="207" t="s">
        <v>63</v>
      </c>
      <c r="D12" s="208">
        <v>160099.18100000001</v>
      </c>
      <c r="E12" s="209">
        <v>3.3066197247707194E-2</v>
      </c>
      <c r="F12" s="208">
        <v>3056352.0300000003</v>
      </c>
      <c r="G12" s="209">
        <v>6.7801594499259515E-2</v>
      </c>
      <c r="H12" s="210">
        <v>3216451.2110000001</v>
      </c>
      <c r="I12" s="211">
        <v>6.4432559346201471E-2</v>
      </c>
      <c r="J12" s="212"/>
      <c r="K12" s="213"/>
    </row>
    <row r="13" spans="2:11" s="63" customFormat="1" ht="19.95" customHeight="1" x14ac:dyDescent="0.3">
      <c r="B13" s="206">
        <v>4</v>
      </c>
      <c r="C13" s="207" t="s">
        <v>64</v>
      </c>
      <c r="D13" s="208">
        <v>67419.998280000014</v>
      </c>
      <c r="E13" s="209">
        <v>1.3924636888470779E-2</v>
      </c>
      <c r="F13" s="208">
        <v>3104031.3553810003</v>
      </c>
      <c r="G13" s="209">
        <v>6.8859304558097467E-2</v>
      </c>
      <c r="H13" s="210">
        <v>3171451.3536610003</v>
      </c>
      <c r="I13" s="211">
        <v>6.353111368812657E-2</v>
      </c>
      <c r="J13" s="212"/>
      <c r="K13" s="213"/>
    </row>
    <row r="14" spans="2:11" s="63" customFormat="1" ht="19.95" customHeight="1" x14ac:dyDescent="0.3">
      <c r="B14" s="206">
        <v>5</v>
      </c>
      <c r="C14" s="207" t="s">
        <v>65</v>
      </c>
      <c r="D14" s="208">
        <v>360983</v>
      </c>
      <c r="E14" s="209">
        <v>7.4555878465543707E-2</v>
      </c>
      <c r="F14" s="208">
        <v>2095154</v>
      </c>
      <c r="G14" s="209">
        <v>4.6478540602373462E-2</v>
      </c>
      <c r="H14" s="210">
        <v>2456137</v>
      </c>
      <c r="I14" s="211">
        <v>4.9201801188117331E-2</v>
      </c>
      <c r="J14" s="212"/>
      <c r="K14" s="213"/>
    </row>
    <row r="15" spans="2:11" s="63" customFormat="1" ht="19.95" customHeight="1" x14ac:dyDescent="0.3">
      <c r="B15" s="206">
        <v>6</v>
      </c>
      <c r="C15" s="207" t="s">
        <v>66</v>
      </c>
      <c r="D15" s="208">
        <v>497722.75140000001</v>
      </c>
      <c r="E15" s="209">
        <v>0.1027975194480472</v>
      </c>
      <c r="F15" s="208">
        <v>1868898.43931</v>
      </c>
      <c r="G15" s="209">
        <v>4.1459325659680496E-2</v>
      </c>
      <c r="H15" s="210">
        <v>2366621.1907100002</v>
      </c>
      <c r="I15" s="211">
        <v>4.7408603556275138E-2</v>
      </c>
      <c r="J15" s="212"/>
      <c r="K15" s="213"/>
    </row>
    <row r="16" spans="2:11" s="63" customFormat="1" ht="19.95" customHeight="1" x14ac:dyDescent="0.3">
      <c r="B16" s="206">
        <v>7</v>
      </c>
      <c r="C16" s="207" t="s">
        <v>67</v>
      </c>
      <c r="D16" s="208">
        <v>403.15899999999999</v>
      </c>
      <c r="E16" s="209">
        <v>8.3266728367513518E-5</v>
      </c>
      <c r="F16" s="208">
        <v>2219723.4381100019</v>
      </c>
      <c r="G16" s="209">
        <v>4.9241967866913712E-2</v>
      </c>
      <c r="H16" s="210">
        <v>2220126.5971100018</v>
      </c>
      <c r="I16" s="211">
        <v>4.4473996134359678E-2</v>
      </c>
      <c r="J16" s="212"/>
      <c r="K16" s="213"/>
    </row>
    <row r="17" spans="2:11" s="63" customFormat="1" ht="19.95" customHeight="1" x14ac:dyDescent="0.3">
      <c r="B17" s="206">
        <v>8</v>
      </c>
      <c r="C17" s="207" t="s">
        <v>68</v>
      </c>
      <c r="D17" s="208">
        <v>13559.121730000003</v>
      </c>
      <c r="E17" s="209">
        <v>2.8004427682228605E-3</v>
      </c>
      <c r="F17" s="208">
        <v>2196836.7977162669</v>
      </c>
      <c r="G17" s="209">
        <v>4.873425452231369E-2</v>
      </c>
      <c r="H17" s="210">
        <v>2210395.9194462667</v>
      </c>
      <c r="I17" s="211">
        <v>4.4279069357947475E-2</v>
      </c>
      <c r="J17" s="212"/>
      <c r="K17" s="213"/>
    </row>
    <row r="18" spans="2:11" s="63" customFormat="1" ht="19.95" customHeight="1" x14ac:dyDescent="0.3">
      <c r="B18" s="206">
        <v>9</v>
      </c>
      <c r="C18" s="207" t="s">
        <v>69</v>
      </c>
      <c r="D18" s="208"/>
      <c r="E18" s="209">
        <v>0</v>
      </c>
      <c r="F18" s="208">
        <v>2076206.0344299579</v>
      </c>
      <c r="G18" s="209">
        <v>4.605820215131947E-2</v>
      </c>
      <c r="H18" s="210">
        <v>2076206.0344299579</v>
      </c>
      <c r="I18" s="211">
        <v>4.159095218694734E-2</v>
      </c>
      <c r="J18" s="212"/>
      <c r="K18" s="213"/>
    </row>
    <row r="19" spans="2:11" s="63" customFormat="1" ht="19.95" customHeight="1" x14ac:dyDescent="0.3">
      <c r="B19" s="206">
        <v>10</v>
      </c>
      <c r="C19" s="207" t="s">
        <v>70</v>
      </c>
      <c r="D19" s="214">
        <v>8053.3017199999995</v>
      </c>
      <c r="E19" s="215">
        <v>1.6632943498244351E-3</v>
      </c>
      <c r="F19" s="214">
        <v>1820272.7240800001</v>
      </c>
      <c r="G19" s="215">
        <v>4.0380621049118694E-2</v>
      </c>
      <c r="H19" s="216">
        <v>1828326.0258000002</v>
      </c>
      <c r="I19" s="217">
        <v>3.6625372944779661E-2</v>
      </c>
      <c r="J19" s="212"/>
      <c r="K19" s="213"/>
    </row>
    <row r="20" spans="2:11" s="63" customFormat="1" ht="19.95" customHeight="1" x14ac:dyDescent="0.3">
      <c r="B20" s="206">
        <v>11</v>
      </c>
      <c r="C20" s="207" t="s">
        <v>71</v>
      </c>
      <c r="D20" s="214">
        <v>140787.40869000001</v>
      </c>
      <c r="E20" s="209">
        <v>2.9077626735249228E-2</v>
      </c>
      <c r="F20" s="218">
        <v>1678011.9215200003</v>
      </c>
      <c r="G20" s="209">
        <v>3.7224731559414748E-2</v>
      </c>
      <c r="H20" s="210">
        <v>1818799.3302100003</v>
      </c>
      <c r="I20" s="211">
        <v>3.6434532375870479E-2</v>
      </c>
      <c r="J20" s="212"/>
      <c r="K20" s="213"/>
    </row>
    <row r="21" spans="2:11" s="63" customFormat="1" ht="19.95" customHeight="1" x14ac:dyDescent="0.3">
      <c r="B21" s="206">
        <v>12</v>
      </c>
      <c r="C21" s="207" t="s">
        <v>72</v>
      </c>
      <c r="D21" s="208">
        <v>179888</v>
      </c>
      <c r="E21" s="209">
        <v>3.715329493469146E-2</v>
      </c>
      <c r="F21" s="208">
        <v>1481048</v>
      </c>
      <c r="G21" s="209">
        <v>3.2855317366677586E-2</v>
      </c>
      <c r="H21" s="210">
        <v>1660936</v>
      </c>
      <c r="I21" s="211">
        <v>3.3272184270741759E-2</v>
      </c>
      <c r="J21" s="212"/>
      <c r="K21" s="213"/>
    </row>
    <row r="22" spans="2:11" s="63" customFormat="1" ht="19.95" customHeight="1" x14ac:dyDescent="0.3">
      <c r="B22" s="206">
        <v>13</v>
      </c>
      <c r="C22" s="207" t="s">
        <v>73</v>
      </c>
      <c r="D22" s="208"/>
      <c r="E22" s="209">
        <v>0</v>
      </c>
      <c r="F22" s="208">
        <v>1602953.8709999998</v>
      </c>
      <c r="G22" s="209">
        <v>3.5559656510693344E-2</v>
      </c>
      <c r="H22" s="210">
        <v>1602953.8709999998</v>
      </c>
      <c r="I22" s="211">
        <v>3.2110675289963496E-2</v>
      </c>
      <c r="J22" s="212"/>
      <c r="K22" s="213"/>
    </row>
    <row r="23" spans="2:11" s="63" customFormat="1" ht="19.95" customHeight="1" x14ac:dyDescent="0.3">
      <c r="B23" s="206">
        <v>14</v>
      </c>
      <c r="C23" s="207" t="s">
        <v>74</v>
      </c>
      <c r="D23" s="208">
        <v>37446.67</v>
      </c>
      <c r="E23" s="209">
        <v>7.7340743953574582E-3</v>
      </c>
      <c r="F23" s="208">
        <v>1447991.4</v>
      </c>
      <c r="G23" s="209">
        <v>3.2121995364917132E-2</v>
      </c>
      <c r="H23" s="210">
        <v>1485438.0699999998</v>
      </c>
      <c r="I23" s="211">
        <v>2.9756576525413976E-2</v>
      </c>
      <c r="J23" s="212"/>
      <c r="K23" s="213"/>
    </row>
    <row r="24" spans="2:11" s="63" customFormat="1" ht="19.95" customHeight="1" x14ac:dyDescent="0.3">
      <c r="B24" s="206">
        <v>15</v>
      </c>
      <c r="C24" s="207" t="s">
        <v>75</v>
      </c>
      <c r="D24" s="208">
        <v>169047</v>
      </c>
      <c r="E24" s="209">
        <v>3.4914241354758443E-2</v>
      </c>
      <c r="F24" s="208">
        <v>1238579</v>
      </c>
      <c r="G24" s="209">
        <v>2.7476426239191543E-2</v>
      </c>
      <c r="H24" s="210">
        <v>1407626</v>
      </c>
      <c r="I24" s="211">
        <v>2.8197830413867322E-2</v>
      </c>
      <c r="J24" s="212"/>
      <c r="K24" s="213"/>
    </row>
    <row r="25" spans="2:11" s="63" customFormat="1" ht="19.95" customHeight="1" x14ac:dyDescent="0.3">
      <c r="B25" s="206">
        <v>16</v>
      </c>
      <c r="C25" s="207" t="s">
        <v>76</v>
      </c>
      <c r="D25" s="208">
        <v>66617</v>
      </c>
      <c r="E25" s="209">
        <v>1.3758789072446971E-2</v>
      </c>
      <c r="F25" s="208">
        <v>1077199</v>
      </c>
      <c r="G25" s="209">
        <v>2.3896399719703702E-2</v>
      </c>
      <c r="H25" s="210">
        <v>1143816</v>
      </c>
      <c r="I25" s="211">
        <v>2.2913138569952578E-2</v>
      </c>
      <c r="J25" s="212"/>
      <c r="K25" s="213"/>
    </row>
    <row r="26" spans="2:11" s="63" customFormat="1" ht="19.95" customHeight="1" x14ac:dyDescent="0.3">
      <c r="B26" s="206">
        <v>17</v>
      </c>
      <c r="C26" s="207" t="s">
        <v>77</v>
      </c>
      <c r="D26" s="208">
        <v>34818</v>
      </c>
      <c r="E26" s="209">
        <v>7.1911601832033659E-3</v>
      </c>
      <c r="F26" s="208">
        <v>1056826</v>
      </c>
      <c r="G26" s="209">
        <v>2.3444448546810371E-2</v>
      </c>
      <c r="H26" s="210">
        <v>1091644</v>
      </c>
      <c r="I26" s="211">
        <v>2.1868019192822368E-2</v>
      </c>
      <c r="J26" s="212"/>
      <c r="K26" s="213"/>
    </row>
    <row r="27" spans="2:11" s="63" customFormat="1" ht="19.95" customHeight="1" x14ac:dyDescent="0.3">
      <c r="B27" s="206">
        <v>18</v>
      </c>
      <c r="C27" s="207" t="s">
        <v>78</v>
      </c>
      <c r="D27" s="219"/>
      <c r="E27" s="209">
        <v>0</v>
      </c>
      <c r="F27" s="208">
        <v>1059019</v>
      </c>
      <c r="G27" s="209">
        <v>2.3493097686463592E-2</v>
      </c>
      <c r="H27" s="210">
        <v>1059019</v>
      </c>
      <c r="I27" s="211">
        <v>2.1214469018804256E-2</v>
      </c>
      <c r="J27" s="212"/>
      <c r="K27" s="213"/>
    </row>
    <row r="28" spans="2:11" s="63" customFormat="1" ht="19.95" customHeight="1" x14ac:dyDescent="0.3">
      <c r="B28" s="206">
        <v>19</v>
      </c>
      <c r="C28" s="207" t="s">
        <v>79</v>
      </c>
      <c r="D28" s="208">
        <v>218812</v>
      </c>
      <c r="E28" s="209">
        <v>4.5192490723392931E-2</v>
      </c>
      <c r="F28" s="208">
        <v>781214</v>
      </c>
      <c r="G28" s="209">
        <v>1.7330318734633626E-2</v>
      </c>
      <c r="H28" s="210">
        <v>1000026</v>
      </c>
      <c r="I28" s="211">
        <v>2.0032710078854814E-2</v>
      </c>
      <c r="J28" s="212"/>
      <c r="K28" s="213"/>
    </row>
    <row r="29" spans="2:11" s="63" customFormat="1" ht="19.95" customHeight="1" x14ac:dyDescent="0.3">
      <c r="B29" s="206">
        <v>20</v>
      </c>
      <c r="C29" s="207" t="s">
        <v>80</v>
      </c>
      <c r="D29" s="208">
        <v>104920</v>
      </c>
      <c r="E29" s="209">
        <v>2.1669726188227274E-2</v>
      </c>
      <c r="F29" s="208">
        <v>795349.18518999999</v>
      </c>
      <c r="G29" s="209">
        <v>1.7643891282892839E-2</v>
      </c>
      <c r="H29" s="210">
        <v>900269.18518999999</v>
      </c>
      <c r="I29" s="211">
        <v>1.8034362686408276E-2</v>
      </c>
      <c r="J29" s="212"/>
      <c r="K29" s="213"/>
    </row>
    <row r="30" spans="2:11" s="63" customFormat="1" ht="19.95" customHeight="1" x14ac:dyDescent="0.3">
      <c r="B30" s="206">
        <v>21</v>
      </c>
      <c r="C30" s="207" t="s">
        <v>81</v>
      </c>
      <c r="D30" s="208">
        <v>162745</v>
      </c>
      <c r="E30" s="209">
        <v>3.3612653340669534E-2</v>
      </c>
      <c r="F30" s="208">
        <v>577537</v>
      </c>
      <c r="G30" s="209">
        <v>1.281198274870151E-2</v>
      </c>
      <c r="H30" s="210">
        <v>740282</v>
      </c>
      <c r="I30" s="211">
        <v>1.4829469116397771E-2</v>
      </c>
      <c r="J30" s="212"/>
      <c r="K30" s="213"/>
    </row>
    <row r="31" spans="2:11" s="63" customFormat="1" ht="19.95" customHeight="1" x14ac:dyDescent="0.3">
      <c r="B31" s="206">
        <v>22</v>
      </c>
      <c r="C31" s="207" t="s">
        <v>82</v>
      </c>
      <c r="D31" s="208">
        <v>53452.180909999995</v>
      </c>
      <c r="E31" s="209">
        <v>1.1039783878033633E-2</v>
      </c>
      <c r="F31" s="208">
        <v>640940.58427189989</v>
      </c>
      <c r="G31" s="209">
        <v>1.4218517096972571E-2</v>
      </c>
      <c r="H31" s="210">
        <v>694392.76518189989</v>
      </c>
      <c r="I31" s="211">
        <v>1.391020728035402E-2</v>
      </c>
      <c r="J31" s="212"/>
      <c r="K31" s="213"/>
    </row>
    <row r="32" spans="2:11" s="63" customFormat="1" ht="19.95" customHeight="1" x14ac:dyDescent="0.3">
      <c r="B32" s="206">
        <v>23</v>
      </c>
      <c r="C32" s="207" t="s">
        <v>83</v>
      </c>
      <c r="D32" s="208">
        <v>168769</v>
      </c>
      <c r="E32" s="209">
        <v>3.4856824428716439E-2</v>
      </c>
      <c r="F32" s="208">
        <v>497194</v>
      </c>
      <c r="G32" s="209">
        <v>1.1029667278040884E-2</v>
      </c>
      <c r="H32" s="210">
        <v>665963</v>
      </c>
      <c r="I32" s="211">
        <v>1.334069684412644E-2</v>
      </c>
      <c r="J32" s="212"/>
      <c r="K32" s="213"/>
    </row>
    <row r="33" spans="2:11" s="63" customFormat="1" ht="19.95" customHeight="1" x14ac:dyDescent="0.3">
      <c r="B33" s="206">
        <v>24</v>
      </c>
      <c r="C33" s="207" t="s">
        <v>84</v>
      </c>
      <c r="D33" s="208">
        <v>16067.341700000001</v>
      </c>
      <c r="E33" s="209">
        <v>3.318479748491099E-3</v>
      </c>
      <c r="F33" s="208">
        <v>583165.1801</v>
      </c>
      <c r="G33" s="209">
        <v>1.2936837340438117E-2</v>
      </c>
      <c r="H33" s="210">
        <v>599232.52179999999</v>
      </c>
      <c r="I33" s="211">
        <v>1.2003939276619253E-2</v>
      </c>
      <c r="J33" s="212"/>
      <c r="K33" s="213"/>
    </row>
    <row r="34" spans="2:11" s="63" customFormat="1" ht="19.95" customHeight="1" x14ac:dyDescent="0.3">
      <c r="B34" s="206">
        <v>25</v>
      </c>
      <c r="C34" s="207" t="s">
        <v>85</v>
      </c>
      <c r="D34" s="208">
        <v>5275.7619199999999</v>
      </c>
      <c r="E34" s="209">
        <v>1.0896332085462848E-3</v>
      </c>
      <c r="F34" s="208">
        <v>577932.58889999997</v>
      </c>
      <c r="G34" s="209">
        <v>1.2820758425692556E-2</v>
      </c>
      <c r="H34" s="210">
        <v>583208.35081999993</v>
      </c>
      <c r="I34" s="211">
        <v>1.1682940051102778E-2</v>
      </c>
      <c r="J34" s="212"/>
      <c r="K34" s="213"/>
    </row>
    <row r="35" spans="2:11" s="63" customFormat="1" ht="19.95" customHeight="1" x14ac:dyDescent="0.3">
      <c r="B35" s="206">
        <v>26</v>
      </c>
      <c r="C35" s="207" t="s">
        <v>86</v>
      </c>
      <c r="D35" s="219">
        <v>138862.26071238067</v>
      </c>
      <c r="E35" s="209">
        <v>2.868001494010216E-2</v>
      </c>
      <c r="F35" s="208">
        <v>405683.90134323225</v>
      </c>
      <c r="G35" s="209">
        <v>8.9996227868265003E-3</v>
      </c>
      <c r="H35" s="210">
        <v>544546.16205561289</v>
      </c>
      <c r="I35" s="211">
        <v>1.0908451769267181E-2</v>
      </c>
      <c r="J35" s="212"/>
      <c r="K35" s="213"/>
    </row>
    <row r="36" spans="2:11" s="63" customFormat="1" ht="19.95" customHeight="1" x14ac:dyDescent="0.3">
      <c r="B36" s="206">
        <v>27</v>
      </c>
      <c r="C36" s="207" t="s">
        <v>87</v>
      </c>
      <c r="D36" s="208">
        <v>152344</v>
      </c>
      <c r="E36" s="209">
        <v>3.1464475471018827E-2</v>
      </c>
      <c r="F36" s="208">
        <v>379527</v>
      </c>
      <c r="G36" s="209">
        <v>8.4193625285764167E-3</v>
      </c>
      <c r="H36" s="210">
        <v>531871</v>
      </c>
      <c r="I36" s="211">
        <v>1.0654540524296957E-2</v>
      </c>
      <c r="J36" s="212"/>
      <c r="K36" s="213"/>
    </row>
    <row r="37" spans="2:11" s="63" customFormat="1" ht="19.95" customHeight="1" x14ac:dyDescent="0.3">
      <c r="B37" s="206">
        <v>28</v>
      </c>
      <c r="C37" s="207" t="s">
        <v>88</v>
      </c>
      <c r="D37" s="208">
        <v>132004.78899999999</v>
      </c>
      <c r="E37" s="209">
        <v>2.7263702184185237E-2</v>
      </c>
      <c r="F37" s="208">
        <v>318803.44200000004</v>
      </c>
      <c r="G37" s="209">
        <v>7.072281428082812E-3</v>
      </c>
      <c r="H37" s="210">
        <v>450808.23100000003</v>
      </c>
      <c r="I37" s="211">
        <v>9.0306757952137336E-3</v>
      </c>
      <c r="J37" s="212"/>
      <c r="K37" s="213"/>
    </row>
    <row r="38" spans="2:11" s="63" customFormat="1" ht="19.95" customHeight="1" x14ac:dyDescent="0.3">
      <c r="B38" s="206">
        <v>29</v>
      </c>
      <c r="C38" s="207" t="s">
        <v>89</v>
      </c>
      <c r="D38" s="208">
        <v>411531.016</v>
      </c>
      <c r="E38" s="209">
        <v>8.4995848595910944E-2</v>
      </c>
      <c r="F38" s="208">
        <v>30727.023000000001</v>
      </c>
      <c r="G38" s="209">
        <v>6.816430611284723E-4</v>
      </c>
      <c r="H38" s="210">
        <v>442258.03899999999</v>
      </c>
      <c r="I38" s="211">
        <v>8.8593967310148583E-3</v>
      </c>
      <c r="J38" s="212"/>
      <c r="K38" s="213"/>
    </row>
    <row r="39" spans="2:11" s="63" customFormat="1" ht="19.95" customHeight="1" x14ac:dyDescent="0.3">
      <c r="B39" s="206">
        <v>30</v>
      </c>
      <c r="C39" s="207" t="s">
        <v>90</v>
      </c>
      <c r="D39" s="208">
        <v>218720.673786</v>
      </c>
      <c r="E39" s="209">
        <v>4.5173628599382371E-2</v>
      </c>
      <c r="F39" s="208">
        <v>191301.60987427999</v>
      </c>
      <c r="G39" s="209">
        <v>4.2438024325854471E-3</v>
      </c>
      <c r="H39" s="210">
        <v>410022.28366027999</v>
      </c>
      <c r="I39" s="211">
        <v>8.2136439796928855E-3</v>
      </c>
      <c r="J39" s="212"/>
      <c r="K39" s="213"/>
    </row>
    <row r="40" spans="2:11" s="63" customFormat="1" ht="19.95" customHeight="1" x14ac:dyDescent="0.3">
      <c r="B40" s="206">
        <v>31</v>
      </c>
      <c r="C40" s="207" t="s">
        <v>91</v>
      </c>
      <c r="D40" s="208">
        <v>12652</v>
      </c>
      <c r="E40" s="209">
        <v>2.6130897420267962E-3</v>
      </c>
      <c r="F40" s="208">
        <v>284179</v>
      </c>
      <c r="G40" s="209">
        <v>6.3041786855963277E-3</v>
      </c>
      <c r="H40" s="210">
        <v>296831</v>
      </c>
      <c r="I40" s="211">
        <v>5.9461747648726663E-3</v>
      </c>
      <c r="J40" s="212"/>
      <c r="K40" s="213"/>
    </row>
    <row r="41" spans="2:11" s="63" customFormat="1" ht="19.95" customHeight="1" x14ac:dyDescent="0.3">
      <c r="B41" s="206">
        <v>32</v>
      </c>
      <c r="C41" s="207" t="s">
        <v>92</v>
      </c>
      <c r="D41" s="208">
        <v>204390.52000000002</v>
      </c>
      <c r="E41" s="209">
        <v>4.2213940181751723E-2</v>
      </c>
      <c r="F41" s="208">
        <v>82826.233999999997</v>
      </c>
      <c r="G41" s="209">
        <v>1.8374031120913714E-3</v>
      </c>
      <c r="H41" s="210">
        <v>287216.75400000002</v>
      </c>
      <c r="I41" s="211">
        <v>5.7535803695821543E-3</v>
      </c>
      <c r="J41" s="212"/>
      <c r="K41" s="213"/>
    </row>
    <row r="42" spans="2:11" s="63" customFormat="1" ht="19.95" customHeight="1" x14ac:dyDescent="0.3">
      <c r="B42" s="206">
        <v>33</v>
      </c>
      <c r="C42" s="207" t="s">
        <v>93</v>
      </c>
      <c r="D42" s="208">
        <v>66244.320000000007</v>
      </c>
      <c r="E42" s="209">
        <v>1.3681817345837856E-2</v>
      </c>
      <c r="F42" s="208">
        <v>167915.150861</v>
      </c>
      <c r="G42" s="209">
        <v>3.7250011965930209E-3</v>
      </c>
      <c r="H42" s="210">
        <v>234159.47086100001</v>
      </c>
      <c r="I42" s="211">
        <v>4.6907268330788048E-3</v>
      </c>
      <c r="J42" s="212"/>
      <c r="K42" s="213"/>
    </row>
    <row r="43" spans="2:11" s="63" customFormat="1" ht="19.95" customHeight="1" x14ac:dyDescent="0.3">
      <c r="B43" s="206">
        <v>34</v>
      </c>
      <c r="C43" s="207" t="s">
        <v>94</v>
      </c>
      <c r="D43" s="208">
        <v>1767</v>
      </c>
      <c r="E43" s="209">
        <v>3.6494859106555081E-4</v>
      </c>
      <c r="F43" s="208">
        <v>225341</v>
      </c>
      <c r="G43" s="209">
        <v>4.9989264836281426E-3</v>
      </c>
      <c r="H43" s="210">
        <v>227108</v>
      </c>
      <c r="I43" s="211">
        <v>4.5494704343572653E-3</v>
      </c>
      <c r="J43" s="212"/>
      <c r="K43" s="213"/>
    </row>
    <row r="44" spans="2:11" s="63" customFormat="1" ht="19.95" customHeight="1" x14ac:dyDescent="0.3">
      <c r="B44" s="206">
        <v>35</v>
      </c>
      <c r="C44" s="207" t="s">
        <v>95</v>
      </c>
      <c r="D44" s="208">
        <v>83263.25619</v>
      </c>
      <c r="E44" s="209">
        <v>1.7196835333373232E-2</v>
      </c>
      <c r="F44" s="208">
        <v>125911.26494999998</v>
      </c>
      <c r="G44" s="209">
        <v>2.7931941233316389E-3</v>
      </c>
      <c r="H44" s="210">
        <v>209174.52113999997</v>
      </c>
      <c r="I44" s="211">
        <v>4.1902235920675129E-3</v>
      </c>
      <c r="J44" s="212"/>
      <c r="K44" s="213"/>
    </row>
    <row r="45" spans="2:11" s="63" customFormat="1" ht="19.95" customHeight="1" x14ac:dyDescent="0.3">
      <c r="B45" s="206">
        <v>36</v>
      </c>
      <c r="C45" s="207" t="s">
        <v>96</v>
      </c>
      <c r="D45" s="208">
        <v>18617.246999999999</v>
      </c>
      <c r="E45" s="209">
        <v>3.8451262377868435E-3</v>
      </c>
      <c r="F45" s="208">
        <v>162610.59909968698</v>
      </c>
      <c r="G45" s="209">
        <v>3.6073259209733867E-3</v>
      </c>
      <c r="H45" s="210">
        <v>181227.84609968698</v>
      </c>
      <c r="I45" s="211">
        <v>3.6303905089771151E-3</v>
      </c>
      <c r="J45" s="212"/>
      <c r="K45" s="213"/>
    </row>
    <row r="46" spans="2:11" s="63" customFormat="1" ht="19.95" customHeight="1" x14ac:dyDescent="0.3">
      <c r="B46" s="206">
        <v>37</v>
      </c>
      <c r="C46" s="207" t="s">
        <v>97</v>
      </c>
      <c r="D46" s="208">
        <v>65234</v>
      </c>
      <c r="E46" s="209">
        <v>1.3473150192173254E-2</v>
      </c>
      <c r="F46" s="208">
        <v>106020</v>
      </c>
      <c r="G46" s="209">
        <v>2.3519296789943052E-3</v>
      </c>
      <c r="H46" s="210">
        <v>171254</v>
      </c>
      <c r="I46" s="211">
        <v>3.4305925364382546E-3</v>
      </c>
      <c r="J46" s="212"/>
      <c r="K46" s="213"/>
    </row>
    <row r="47" spans="2:11" s="63" customFormat="1" ht="19.95" customHeight="1" x14ac:dyDescent="0.3">
      <c r="B47" s="206">
        <v>38</v>
      </c>
      <c r="C47" s="220" t="s">
        <v>98</v>
      </c>
      <c r="D47" s="208"/>
      <c r="E47" s="209">
        <v>0</v>
      </c>
      <c r="F47" s="208">
        <v>167888</v>
      </c>
      <c r="G47" s="209">
        <v>3.724398886502508E-3</v>
      </c>
      <c r="H47" s="210">
        <v>167888</v>
      </c>
      <c r="I47" s="211">
        <v>3.3631641874499029E-3</v>
      </c>
      <c r="J47" s="212"/>
      <c r="K47" s="213"/>
    </row>
    <row r="48" spans="2:11" s="63" customFormat="1" ht="19.95" customHeight="1" x14ac:dyDescent="0.3">
      <c r="B48" s="206">
        <v>39</v>
      </c>
      <c r="C48" s="220" t="s">
        <v>99</v>
      </c>
      <c r="D48" s="208">
        <v>3248.3739999999998</v>
      </c>
      <c r="E48" s="209">
        <v>6.7090521480133987E-4</v>
      </c>
      <c r="F48" s="208">
        <v>160683.64799999999</v>
      </c>
      <c r="G48" s="209">
        <v>3.5645787649525927E-3</v>
      </c>
      <c r="H48" s="210">
        <v>163932.022</v>
      </c>
      <c r="I48" s="211">
        <v>3.2839172875169732E-3</v>
      </c>
      <c r="J48" s="212"/>
      <c r="K48" s="213"/>
    </row>
    <row r="49" spans="2:11" s="63" customFormat="1" ht="19.95" customHeight="1" x14ac:dyDescent="0.3">
      <c r="B49" s="206">
        <v>40</v>
      </c>
      <c r="C49" s="207" t="s">
        <v>100</v>
      </c>
      <c r="D49" s="208">
        <v>21771</v>
      </c>
      <c r="E49" s="209">
        <v>4.496488837627678E-3</v>
      </c>
      <c r="F49" s="208">
        <v>117029</v>
      </c>
      <c r="G49" s="209">
        <v>2.5961514657897051E-3</v>
      </c>
      <c r="H49" s="210">
        <v>138800</v>
      </c>
      <c r="I49" s="211">
        <v>2.7804678667805115E-3</v>
      </c>
      <c r="J49" s="212"/>
      <c r="K49" s="213"/>
    </row>
    <row r="50" spans="2:11" s="63" customFormat="1" ht="19.95" customHeight="1" x14ac:dyDescent="0.3">
      <c r="B50" s="206"/>
      <c r="C50" s="142" t="s">
        <v>101</v>
      </c>
      <c r="D50" s="208">
        <v>281304.38832999999</v>
      </c>
      <c r="E50" s="209">
        <v>5.8099400215953632E-2</v>
      </c>
      <c r="F50" s="208">
        <v>1832777.5479599999</v>
      </c>
      <c r="G50" s="209">
        <v>4.0658025938893914E-2</v>
      </c>
      <c r="H50" s="210">
        <v>2114081.9362900001</v>
      </c>
      <c r="I50" s="211">
        <v>4.2349689420716666E-2</v>
      </c>
      <c r="J50" s="221"/>
      <c r="K50" s="213"/>
    </row>
    <row r="51" spans="2:11" s="63" customFormat="1" ht="19.95" customHeight="1" x14ac:dyDescent="0.3">
      <c r="B51" s="206"/>
      <c r="C51" s="222" t="s">
        <v>102</v>
      </c>
      <c r="D51" s="223">
        <f>SUM(D10:D50)</f>
        <v>4841777.8373683821</v>
      </c>
      <c r="E51" s="224">
        <f t="shared" ref="E51:I51" si="0">SUM(E10:E50)</f>
        <v>0.99999999999999989</v>
      </c>
      <c r="F51" s="223">
        <f t="shared" si="0"/>
        <v>45077878.368087329</v>
      </c>
      <c r="G51" s="224">
        <f t="shared" si="0"/>
        <v>0.99999999999999956</v>
      </c>
      <c r="H51" s="225">
        <f t="shared" si="0"/>
        <v>49919656.205455706</v>
      </c>
      <c r="I51" s="226">
        <f t="shared" si="0"/>
        <v>0.99999999999999978</v>
      </c>
      <c r="J51" s="221"/>
    </row>
    <row r="52" spans="2:11" x14ac:dyDescent="0.25">
      <c r="F52" s="13"/>
      <c r="G52" s="14"/>
      <c r="H52" s="13"/>
      <c r="I52" s="14"/>
      <c r="J52" s="71"/>
    </row>
    <row r="53" spans="2:11" x14ac:dyDescent="0.25">
      <c r="F53" s="13"/>
      <c r="G53" s="14"/>
      <c r="H53" s="13"/>
      <c r="I53" s="14"/>
      <c r="J53" s="71"/>
    </row>
    <row r="54" spans="2:11" ht="15" customHeight="1" x14ac:dyDescent="0.25">
      <c r="B54" s="297" t="s">
        <v>103</v>
      </c>
      <c r="C54" s="297"/>
      <c r="D54" s="297"/>
      <c r="E54" s="297"/>
      <c r="F54" s="297"/>
      <c r="G54" s="297"/>
      <c r="H54" s="297"/>
      <c r="I54" s="297"/>
      <c r="J54" s="71"/>
    </row>
    <row r="55" spans="2:11" ht="15" customHeight="1" x14ac:dyDescent="0.25">
      <c r="B55" s="292" t="s">
        <v>104</v>
      </c>
      <c r="C55" s="292"/>
      <c r="D55" s="292"/>
      <c r="E55" s="292"/>
      <c r="F55" s="292"/>
      <c r="G55" s="292"/>
      <c r="H55" s="292"/>
      <c r="I55" s="292"/>
      <c r="J55" s="71"/>
    </row>
    <row r="56" spans="2:11" ht="13.8" thickBot="1" x14ac:dyDescent="0.3">
      <c r="F56" s="13"/>
      <c r="G56" s="14"/>
      <c r="H56" s="13"/>
      <c r="I56" s="14"/>
      <c r="J56" s="71"/>
    </row>
    <row r="57" spans="2:11" ht="26.4" customHeight="1" thickBot="1" x14ac:dyDescent="0.3">
      <c r="B57" s="295" t="s">
        <v>51</v>
      </c>
      <c r="C57" s="295" t="s">
        <v>105</v>
      </c>
      <c r="D57" s="298" t="s">
        <v>106</v>
      </c>
      <c r="E57" s="299"/>
      <c r="F57" s="299"/>
      <c r="G57" s="299"/>
      <c r="H57" s="299"/>
      <c r="I57" s="300"/>
    </row>
    <row r="58" spans="2:11" ht="31.95" customHeight="1" x14ac:dyDescent="0.25">
      <c r="B58" s="296"/>
      <c r="C58" s="296"/>
      <c r="D58" s="301" t="s">
        <v>54</v>
      </c>
      <c r="E58" s="302"/>
      <c r="F58" s="302"/>
      <c r="G58" s="302"/>
      <c r="H58" s="302"/>
      <c r="I58" s="303"/>
    </row>
    <row r="59" spans="2:11" ht="13.8" thickBot="1" x14ac:dyDescent="0.3">
      <c r="B59" s="296"/>
      <c r="C59" s="296"/>
      <c r="D59" s="304"/>
      <c r="E59" s="305"/>
      <c r="F59" s="305"/>
      <c r="G59" s="305"/>
      <c r="H59" s="305"/>
      <c r="I59" s="306"/>
    </row>
    <row r="60" spans="2:11" ht="33.6" customHeight="1" thickBot="1" x14ac:dyDescent="0.3">
      <c r="B60" s="296"/>
      <c r="C60" s="296"/>
      <c r="D60" s="307" t="s">
        <v>55</v>
      </c>
      <c r="E60" s="308"/>
      <c r="F60" s="307" t="s">
        <v>56</v>
      </c>
      <c r="G60" s="308"/>
      <c r="H60" s="307" t="s">
        <v>57</v>
      </c>
      <c r="I60" s="308"/>
    </row>
    <row r="61" spans="2:11" ht="37.200000000000003" customHeight="1" thickBot="1" x14ac:dyDescent="0.3">
      <c r="B61" s="296"/>
      <c r="C61" s="296"/>
      <c r="D61" s="28" t="s">
        <v>58</v>
      </c>
      <c r="E61" s="28" t="s">
        <v>59</v>
      </c>
      <c r="F61" s="28" t="s">
        <v>58</v>
      </c>
      <c r="G61" s="28" t="s">
        <v>60</v>
      </c>
      <c r="H61" s="28" t="s">
        <v>58</v>
      </c>
      <c r="I61" s="28" t="s">
        <v>60</v>
      </c>
    </row>
    <row r="62" spans="2:11" s="63" customFormat="1" ht="19.95" customHeight="1" x14ac:dyDescent="0.3">
      <c r="B62" s="227">
        <v>1</v>
      </c>
      <c r="C62" s="207" t="s">
        <v>107</v>
      </c>
      <c r="D62" s="208">
        <v>234154.96072999996</v>
      </c>
      <c r="E62" s="209">
        <v>4.8460689525002376E-2</v>
      </c>
      <c r="F62" s="208">
        <v>3294710.12139</v>
      </c>
      <c r="G62" s="209">
        <v>8.2260053451560344E-2</v>
      </c>
      <c r="H62" s="210">
        <v>3528865.0821199999</v>
      </c>
      <c r="I62" s="211">
        <v>7.8621501498874494E-2</v>
      </c>
      <c r="J62" s="228"/>
      <c r="K62" s="229"/>
    </row>
    <row r="63" spans="2:11" s="63" customFormat="1" ht="19.95" customHeight="1" x14ac:dyDescent="0.3">
      <c r="B63" s="227">
        <v>2</v>
      </c>
      <c r="C63" s="207" t="s">
        <v>108</v>
      </c>
      <c r="D63" s="208">
        <v>792965.36868999992</v>
      </c>
      <c r="E63" s="209">
        <v>0.1641120410875061</v>
      </c>
      <c r="F63" s="208">
        <v>2615378.7502571787</v>
      </c>
      <c r="G63" s="209">
        <v>6.5298975589835814E-2</v>
      </c>
      <c r="H63" s="210">
        <v>3408344.1189471786</v>
      </c>
      <c r="I63" s="211">
        <v>7.593634951197982E-2</v>
      </c>
      <c r="J63" s="228"/>
      <c r="K63" s="229"/>
    </row>
    <row r="64" spans="2:11" s="63" customFormat="1" ht="19.95" customHeight="1" x14ac:dyDescent="0.3">
      <c r="B64" s="227">
        <v>3</v>
      </c>
      <c r="C64" s="207" t="s">
        <v>109</v>
      </c>
      <c r="D64" s="208">
        <v>74627.840850000008</v>
      </c>
      <c r="E64" s="209">
        <v>1.5444971202311118E-2</v>
      </c>
      <c r="F64" s="208">
        <v>2942204.2994200001</v>
      </c>
      <c r="G64" s="209">
        <v>7.3458930837166314E-2</v>
      </c>
      <c r="H64" s="210">
        <v>3016832.1402699999</v>
      </c>
      <c r="I64" s="211">
        <v>6.7213641530210505E-2</v>
      </c>
      <c r="J64" s="228"/>
      <c r="K64" s="229"/>
    </row>
    <row r="65" spans="2:11" s="63" customFormat="1" ht="19.95" customHeight="1" x14ac:dyDescent="0.3">
      <c r="B65" s="227">
        <v>4</v>
      </c>
      <c r="C65" s="207" t="s">
        <v>68</v>
      </c>
      <c r="D65" s="208">
        <v>28811.836300000003</v>
      </c>
      <c r="E65" s="209">
        <v>5.9628950385103106E-3</v>
      </c>
      <c r="F65" s="208">
        <v>2522583.1883999999</v>
      </c>
      <c r="G65" s="209">
        <v>6.298211990384342E-2</v>
      </c>
      <c r="H65" s="210">
        <v>2551395.0247</v>
      </c>
      <c r="I65" s="211">
        <v>5.6843915278892689E-2</v>
      </c>
      <c r="J65" s="228"/>
      <c r="K65" s="229"/>
    </row>
    <row r="66" spans="2:11" s="63" customFormat="1" ht="19.95" customHeight="1" x14ac:dyDescent="0.3">
      <c r="B66" s="227">
        <v>5</v>
      </c>
      <c r="C66" s="207" t="s">
        <v>110</v>
      </c>
      <c r="D66" s="208">
        <v>99257.147493333323</v>
      </c>
      <c r="E66" s="209">
        <v>2.0542250280822377E-2</v>
      </c>
      <c r="F66" s="208">
        <v>2319594.1927999998</v>
      </c>
      <c r="G66" s="209">
        <v>5.7914030447436288E-2</v>
      </c>
      <c r="H66" s="210">
        <v>2418851.3402933329</v>
      </c>
      <c r="I66" s="211">
        <v>5.3890902556744433E-2</v>
      </c>
      <c r="J66" s="228"/>
      <c r="K66" s="229"/>
    </row>
    <row r="67" spans="2:11" s="63" customFormat="1" ht="19.95" customHeight="1" x14ac:dyDescent="0.3">
      <c r="B67" s="227">
        <v>6</v>
      </c>
      <c r="C67" s="207" t="s">
        <v>111</v>
      </c>
      <c r="D67" s="208">
        <v>245.74799999999999</v>
      </c>
      <c r="E67" s="209">
        <v>5.085998388529757E-5</v>
      </c>
      <c r="F67" s="208">
        <v>2149208.37629</v>
      </c>
      <c r="G67" s="209">
        <v>5.3659954714792721E-2</v>
      </c>
      <c r="H67" s="210">
        <v>2149454.1242900002</v>
      </c>
      <c r="I67" s="211">
        <v>4.7888855686458787E-2</v>
      </c>
      <c r="J67" s="228"/>
      <c r="K67" s="229"/>
    </row>
    <row r="68" spans="2:11" s="63" customFormat="1" ht="19.95" customHeight="1" x14ac:dyDescent="0.3">
      <c r="B68" s="227">
        <v>7</v>
      </c>
      <c r="C68" s="207" t="s">
        <v>66</v>
      </c>
      <c r="D68" s="208">
        <v>454076.87252735882</v>
      </c>
      <c r="E68" s="209">
        <v>9.397570852836154E-2</v>
      </c>
      <c r="F68" s="208">
        <v>1679538.3099114418</v>
      </c>
      <c r="G68" s="209">
        <v>4.1933555929639987E-2</v>
      </c>
      <c r="H68" s="210">
        <v>2133615.1824388006</v>
      </c>
      <c r="I68" s="211">
        <v>4.7535971299689728E-2</v>
      </c>
      <c r="J68" s="228"/>
      <c r="K68" s="229"/>
    </row>
    <row r="69" spans="2:11" s="63" customFormat="1" ht="19.95" customHeight="1" x14ac:dyDescent="0.3">
      <c r="B69" s="227">
        <v>8</v>
      </c>
      <c r="C69" s="207" t="s">
        <v>69</v>
      </c>
      <c r="D69" s="208"/>
      <c r="E69" s="209">
        <v>0</v>
      </c>
      <c r="F69" s="208">
        <v>1947327</v>
      </c>
      <c r="G69" s="209">
        <v>4.8619519534570013E-2</v>
      </c>
      <c r="H69" s="210">
        <v>1947327</v>
      </c>
      <c r="I69" s="211">
        <v>4.3385555720175453E-2</v>
      </c>
      <c r="J69" s="228"/>
      <c r="K69" s="229"/>
    </row>
    <row r="70" spans="2:11" s="63" customFormat="1" ht="19.95" customHeight="1" x14ac:dyDescent="0.3">
      <c r="B70" s="227">
        <v>9</v>
      </c>
      <c r="C70" s="207" t="s">
        <v>112</v>
      </c>
      <c r="D70" s="208">
        <v>306654.76300000004</v>
      </c>
      <c r="E70" s="209">
        <v>6.3465242054990267E-2</v>
      </c>
      <c r="F70" s="208">
        <v>1427888.3670000001</v>
      </c>
      <c r="G70" s="209">
        <v>3.5650533450489713E-2</v>
      </c>
      <c r="H70" s="210">
        <v>1734543.1300000001</v>
      </c>
      <c r="I70" s="211">
        <v>3.8644828329121167E-2</v>
      </c>
      <c r="J70" s="228"/>
      <c r="K70" s="229"/>
    </row>
    <row r="71" spans="2:11" s="63" customFormat="1" ht="19.95" customHeight="1" x14ac:dyDescent="0.3">
      <c r="B71" s="227">
        <v>10</v>
      </c>
      <c r="C71" s="207" t="s">
        <v>113</v>
      </c>
      <c r="D71" s="214">
        <v>125475.17296</v>
      </c>
      <c r="E71" s="215">
        <v>2.596833046352575E-2</v>
      </c>
      <c r="F71" s="214">
        <v>1467686.8290425315</v>
      </c>
      <c r="G71" s="215">
        <v>3.6644194044073999E-2</v>
      </c>
      <c r="H71" s="216">
        <v>1593162.0020025317</v>
      </c>
      <c r="I71" s="217">
        <v>3.5494921402079417E-2</v>
      </c>
      <c r="J71" s="228"/>
      <c r="K71" s="229"/>
    </row>
    <row r="72" spans="2:11" s="63" customFormat="1" ht="19.95" customHeight="1" x14ac:dyDescent="0.3">
      <c r="B72" s="227">
        <v>11</v>
      </c>
      <c r="C72" s="207" t="s">
        <v>73</v>
      </c>
      <c r="D72" s="214"/>
      <c r="E72" s="209">
        <v>0</v>
      </c>
      <c r="F72" s="218">
        <v>1554735.8449076833</v>
      </c>
      <c r="G72" s="209">
        <v>3.8817573927021669E-2</v>
      </c>
      <c r="H72" s="210">
        <v>1554735.8449076833</v>
      </c>
      <c r="I72" s="211">
        <v>3.4638804181011382E-2</v>
      </c>
      <c r="J72" s="228"/>
      <c r="K72" s="229"/>
    </row>
    <row r="73" spans="2:11" s="63" customFormat="1" ht="19.95" customHeight="1" x14ac:dyDescent="0.3">
      <c r="B73" s="227">
        <v>12</v>
      </c>
      <c r="C73" s="207" t="s">
        <v>114</v>
      </c>
      <c r="D73" s="208">
        <v>61828.819619999995</v>
      </c>
      <c r="E73" s="209">
        <v>1.2796086924492448E-2</v>
      </c>
      <c r="F73" s="208">
        <v>1416537.3316099991</v>
      </c>
      <c r="G73" s="209">
        <v>3.5367128615615168E-2</v>
      </c>
      <c r="H73" s="210">
        <v>1478366.151229999</v>
      </c>
      <c r="I73" s="211">
        <v>3.2937322303347331E-2</v>
      </c>
      <c r="J73" s="228"/>
      <c r="K73" s="229"/>
    </row>
    <row r="74" spans="2:11" s="63" customFormat="1" ht="19.95" customHeight="1" x14ac:dyDescent="0.3">
      <c r="B74" s="227">
        <v>13</v>
      </c>
      <c r="C74" s="207" t="s">
        <v>115</v>
      </c>
      <c r="D74" s="208">
        <v>5280.8752500000001</v>
      </c>
      <c r="E74" s="209">
        <v>1.0929294647983577E-3</v>
      </c>
      <c r="F74" s="208">
        <v>1347694.7633600009</v>
      </c>
      <c r="G74" s="209">
        <v>3.3648314779089118E-2</v>
      </c>
      <c r="H74" s="210">
        <v>1352975.638610001</v>
      </c>
      <c r="I74" s="211">
        <v>3.0143678979932059E-2</v>
      </c>
      <c r="J74" s="228"/>
      <c r="K74" s="229"/>
    </row>
    <row r="75" spans="2:11" s="63" customFormat="1" ht="19.95" customHeight="1" x14ac:dyDescent="0.3">
      <c r="B75" s="227">
        <v>14</v>
      </c>
      <c r="C75" s="207" t="s">
        <v>74</v>
      </c>
      <c r="D75" s="208">
        <v>30696.367580000002</v>
      </c>
      <c r="E75" s="209">
        <v>6.3529174620178845E-3</v>
      </c>
      <c r="F75" s="208">
        <v>1123195.1963400003</v>
      </c>
      <c r="G75" s="209">
        <v>2.8043164188442847E-2</v>
      </c>
      <c r="H75" s="210">
        <v>1153891.5639200003</v>
      </c>
      <c r="I75" s="211">
        <v>2.5708176768201522E-2</v>
      </c>
      <c r="J75" s="228"/>
      <c r="K75" s="229"/>
    </row>
    <row r="76" spans="2:11" s="63" customFormat="1" ht="19.95" customHeight="1" x14ac:dyDescent="0.3">
      <c r="B76" s="227">
        <v>15</v>
      </c>
      <c r="C76" s="207" t="s">
        <v>72</v>
      </c>
      <c r="D76" s="208">
        <v>56983.27046</v>
      </c>
      <c r="E76" s="209">
        <v>1.1793252507964066E-2</v>
      </c>
      <c r="F76" s="208">
        <v>1078951.5846699998</v>
      </c>
      <c r="G76" s="209">
        <v>2.6938520160054439E-2</v>
      </c>
      <c r="H76" s="210">
        <v>1135934.8551299998</v>
      </c>
      <c r="I76" s="211">
        <v>2.5308109501759095E-2</v>
      </c>
      <c r="J76" s="228"/>
      <c r="K76" s="229"/>
    </row>
    <row r="77" spans="2:11" s="63" customFormat="1" ht="19.95" customHeight="1" x14ac:dyDescent="0.3">
      <c r="B77" s="227">
        <v>16</v>
      </c>
      <c r="C77" s="207" t="s">
        <v>116</v>
      </c>
      <c r="D77" s="208">
        <v>93003</v>
      </c>
      <c r="E77" s="209">
        <v>1.9247892480444725E-2</v>
      </c>
      <c r="F77" s="208">
        <v>953694</v>
      </c>
      <c r="G77" s="209">
        <v>2.3811175043021649E-2</v>
      </c>
      <c r="H77" s="210">
        <v>1046697</v>
      </c>
      <c r="I77" s="211">
        <v>2.3319930867101664E-2</v>
      </c>
      <c r="J77" s="228"/>
      <c r="K77" s="229"/>
    </row>
    <row r="78" spans="2:11" s="63" customFormat="1" ht="19.95" customHeight="1" x14ac:dyDescent="0.3">
      <c r="B78" s="227">
        <v>17</v>
      </c>
      <c r="C78" s="207" t="s">
        <v>117</v>
      </c>
      <c r="D78" s="208">
        <v>205663</v>
      </c>
      <c r="E78" s="209">
        <v>4.2563995905569751E-2</v>
      </c>
      <c r="F78" s="208">
        <v>794470</v>
      </c>
      <c r="G78" s="209">
        <v>1.9835779858559881E-2</v>
      </c>
      <c r="H78" s="210">
        <v>1000133</v>
      </c>
      <c r="I78" s="211">
        <v>2.2282506224730738E-2</v>
      </c>
      <c r="J78" s="228"/>
      <c r="K78" s="229"/>
    </row>
    <row r="79" spans="2:11" s="63" customFormat="1" ht="19.95" customHeight="1" x14ac:dyDescent="0.3">
      <c r="B79" s="227">
        <v>18</v>
      </c>
      <c r="C79" s="207" t="s">
        <v>118</v>
      </c>
      <c r="D79" s="219"/>
      <c r="E79" s="209">
        <v>0</v>
      </c>
      <c r="F79" s="208">
        <v>966667.55000000028</v>
      </c>
      <c r="G79" s="209">
        <v>2.4135089705355058E-2</v>
      </c>
      <c r="H79" s="210">
        <v>966667.55000000028</v>
      </c>
      <c r="I79" s="211">
        <v>2.1536911290918524E-2</v>
      </c>
      <c r="J79" s="228"/>
      <c r="K79" s="229"/>
    </row>
    <row r="80" spans="2:11" s="63" customFormat="1" ht="19.95" customHeight="1" x14ac:dyDescent="0.3">
      <c r="B80" s="227">
        <v>19</v>
      </c>
      <c r="C80" s="207" t="s">
        <v>80</v>
      </c>
      <c r="D80" s="208">
        <v>97420.467420000001</v>
      </c>
      <c r="E80" s="209">
        <v>2.0162131138724861E-2</v>
      </c>
      <c r="F80" s="208">
        <v>761389.09846880008</v>
      </c>
      <c r="G80" s="209">
        <v>1.9009838689861783E-2</v>
      </c>
      <c r="H80" s="210">
        <v>858809.56588880008</v>
      </c>
      <c r="I80" s="211">
        <v>1.9133884691111571E-2</v>
      </c>
      <c r="J80" s="228"/>
      <c r="K80" s="229"/>
    </row>
    <row r="81" spans="2:11" s="63" customFormat="1" ht="19.95" customHeight="1" x14ac:dyDescent="0.3">
      <c r="B81" s="227">
        <v>20</v>
      </c>
      <c r="C81" s="207" t="s">
        <v>77</v>
      </c>
      <c r="D81" s="208">
        <v>25660</v>
      </c>
      <c r="E81" s="209">
        <v>5.3105912825200437E-3</v>
      </c>
      <c r="F81" s="208">
        <v>793498</v>
      </c>
      <c r="G81" s="209">
        <v>1.9811511631915048E-2</v>
      </c>
      <c r="H81" s="210">
        <v>819158</v>
      </c>
      <c r="I81" s="211">
        <v>1.8250465922070348E-2</v>
      </c>
      <c r="J81" s="228"/>
      <c r="K81" s="229"/>
    </row>
    <row r="82" spans="2:11" s="63" customFormat="1" ht="19.95" customHeight="1" x14ac:dyDescent="0.3">
      <c r="B82" s="227">
        <v>21</v>
      </c>
      <c r="C82" s="207" t="s">
        <v>86</v>
      </c>
      <c r="D82" s="208">
        <v>217472.50379154691</v>
      </c>
      <c r="E82" s="209">
        <v>4.5008089743694323E-2</v>
      </c>
      <c r="F82" s="208">
        <v>547015.14349149505</v>
      </c>
      <c r="G82" s="209">
        <v>1.3657497407826402E-2</v>
      </c>
      <c r="H82" s="210">
        <v>764487.64728304197</v>
      </c>
      <c r="I82" s="211">
        <v>1.7032435445399903E-2</v>
      </c>
      <c r="J82" s="228"/>
      <c r="K82" s="229"/>
    </row>
    <row r="83" spans="2:11" s="63" customFormat="1" ht="19.95" customHeight="1" x14ac:dyDescent="0.3">
      <c r="B83" s="227">
        <v>22</v>
      </c>
      <c r="C83" s="207" t="s">
        <v>119</v>
      </c>
      <c r="D83" s="208"/>
      <c r="E83" s="209">
        <v>0</v>
      </c>
      <c r="F83" s="208">
        <v>637668.51475913904</v>
      </c>
      <c r="G83" s="209">
        <v>1.5920868354370996E-2</v>
      </c>
      <c r="H83" s="210">
        <v>637668.51475913904</v>
      </c>
      <c r="I83" s="211">
        <v>1.4206963123339916E-2</v>
      </c>
      <c r="J83" s="228"/>
      <c r="K83" s="229"/>
    </row>
    <row r="84" spans="2:11" s="63" customFormat="1" ht="19.95" customHeight="1" x14ac:dyDescent="0.3">
      <c r="B84" s="227">
        <v>23</v>
      </c>
      <c r="C84" s="207" t="s">
        <v>120</v>
      </c>
      <c r="D84" s="208">
        <v>109355.772</v>
      </c>
      <c r="E84" s="209">
        <v>2.2632260696665997E-2</v>
      </c>
      <c r="F84" s="208">
        <v>499566.1</v>
      </c>
      <c r="G84" s="209">
        <v>1.2472822365097879E-2</v>
      </c>
      <c r="H84" s="210">
        <v>608921.87199999997</v>
      </c>
      <c r="I84" s="211">
        <v>1.3566501058573903E-2</v>
      </c>
      <c r="J84" s="228"/>
      <c r="K84" s="229"/>
    </row>
    <row r="85" spans="2:11" s="63" customFormat="1" ht="19.95" customHeight="1" x14ac:dyDescent="0.3">
      <c r="B85" s="227">
        <v>24</v>
      </c>
      <c r="C85" s="207" t="s">
        <v>83</v>
      </c>
      <c r="D85" s="208">
        <v>133364.23199999999</v>
      </c>
      <c r="E85" s="209">
        <v>2.7601049409944685E-2</v>
      </c>
      <c r="F85" s="208">
        <v>474689.587</v>
      </c>
      <c r="G85" s="209">
        <v>1.1851722719401247E-2</v>
      </c>
      <c r="H85" s="210">
        <v>608053.81900000002</v>
      </c>
      <c r="I85" s="211">
        <v>1.3547161234394624E-2</v>
      </c>
      <c r="J85" s="228"/>
      <c r="K85" s="229"/>
    </row>
    <row r="86" spans="2:11" s="63" customFormat="1" ht="19.95" customHeight="1" x14ac:dyDescent="0.3">
      <c r="B86" s="227">
        <v>25</v>
      </c>
      <c r="C86" s="207" t="s">
        <v>121</v>
      </c>
      <c r="D86" s="208">
        <v>69490.547520000007</v>
      </c>
      <c r="E86" s="209">
        <v>1.4381757438708375E-2</v>
      </c>
      <c r="F86" s="208">
        <v>520903.19741899997</v>
      </c>
      <c r="G86" s="209">
        <v>1.3005552319940642E-2</v>
      </c>
      <c r="H86" s="210">
        <v>590393.744939</v>
      </c>
      <c r="I86" s="211">
        <v>1.3153702854165755E-2</v>
      </c>
      <c r="J86" s="228"/>
      <c r="K86" s="229"/>
    </row>
    <row r="87" spans="2:11" s="63" customFormat="1" ht="19.95" customHeight="1" x14ac:dyDescent="0.3">
      <c r="B87" s="227">
        <v>26</v>
      </c>
      <c r="C87" s="207" t="s">
        <v>87</v>
      </c>
      <c r="D87" s="219">
        <v>116901</v>
      </c>
      <c r="E87" s="209">
        <v>2.4193820402099598E-2</v>
      </c>
      <c r="F87" s="208">
        <v>392273</v>
      </c>
      <c r="G87" s="209">
        <v>9.7940021302967521E-3</v>
      </c>
      <c r="H87" s="210">
        <v>509174</v>
      </c>
      <c r="I87" s="211">
        <v>1.1344164050652313E-2</v>
      </c>
      <c r="J87" s="228"/>
      <c r="K87" s="229"/>
    </row>
    <row r="88" spans="2:11" s="63" customFormat="1" ht="19.95" customHeight="1" x14ac:dyDescent="0.3">
      <c r="B88" s="227">
        <v>27</v>
      </c>
      <c r="C88" s="207" t="s">
        <v>122</v>
      </c>
      <c r="D88" s="208">
        <v>175451.23</v>
      </c>
      <c r="E88" s="209">
        <v>3.6311370714942295E-2</v>
      </c>
      <c r="F88" s="208">
        <v>294881</v>
      </c>
      <c r="G88" s="209">
        <v>7.3623857420317901E-3</v>
      </c>
      <c r="H88" s="210">
        <v>470332.23</v>
      </c>
      <c r="I88" s="211">
        <v>1.047878716397368E-2</v>
      </c>
      <c r="J88" s="228"/>
      <c r="K88" s="229"/>
    </row>
    <row r="89" spans="2:11" s="63" customFormat="1" ht="19.95" customHeight="1" x14ac:dyDescent="0.3">
      <c r="B89" s="227">
        <v>28</v>
      </c>
      <c r="C89" s="207" t="s">
        <v>123</v>
      </c>
      <c r="D89" s="208">
        <v>24878.6558</v>
      </c>
      <c r="E89" s="209">
        <v>5.1488843574550563E-3</v>
      </c>
      <c r="F89" s="208">
        <v>403982.90240000002</v>
      </c>
      <c r="G89" s="209">
        <v>1.0086366909547853E-2</v>
      </c>
      <c r="H89" s="210">
        <v>428861.55820000003</v>
      </c>
      <c r="I89" s="211">
        <v>9.5548395464795429E-3</v>
      </c>
      <c r="J89" s="228"/>
      <c r="K89" s="229"/>
    </row>
    <row r="90" spans="2:11" s="63" customFormat="1" ht="19.95" customHeight="1" x14ac:dyDescent="0.3">
      <c r="B90" s="227">
        <v>29</v>
      </c>
      <c r="C90" s="207" t="s">
        <v>124</v>
      </c>
      <c r="D90" s="208">
        <v>330004.92699999997</v>
      </c>
      <c r="E90" s="209">
        <v>6.8297789887562868E-2</v>
      </c>
      <c r="F90" s="208">
        <v>32602.989999999991</v>
      </c>
      <c r="G90" s="209">
        <v>8.1400900269466316E-4</v>
      </c>
      <c r="H90" s="210">
        <v>362607.91699999996</v>
      </c>
      <c r="I90" s="211">
        <v>8.0787386954426516E-3</v>
      </c>
      <c r="J90" s="228"/>
      <c r="K90" s="229"/>
    </row>
    <row r="91" spans="2:11" s="63" customFormat="1" ht="19.95" customHeight="1" x14ac:dyDescent="0.3">
      <c r="B91" s="227">
        <v>30</v>
      </c>
      <c r="C91" s="207" t="s">
        <v>125</v>
      </c>
      <c r="D91" s="208">
        <v>202760.658</v>
      </c>
      <c r="E91" s="209">
        <v>4.1963327467374432E-2</v>
      </c>
      <c r="F91" s="208">
        <v>68445.419000000009</v>
      </c>
      <c r="G91" s="209">
        <v>1.7088980875437612E-3</v>
      </c>
      <c r="H91" s="210">
        <v>271206.07699999999</v>
      </c>
      <c r="I91" s="211">
        <v>6.0423474667242296E-3</v>
      </c>
      <c r="J91" s="228"/>
      <c r="K91" s="229"/>
    </row>
    <row r="92" spans="2:11" s="63" customFormat="1" ht="19.95" customHeight="1" x14ac:dyDescent="0.3">
      <c r="B92" s="227">
        <v>31</v>
      </c>
      <c r="C92" s="207" t="s">
        <v>94</v>
      </c>
      <c r="D92" s="208">
        <v>29723</v>
      </c>
      <c r="E92" s="209">
        <v>6.1514693955706653E-3</v>
      </c>
      <c r="F92" s="208">
        <v>224635</v>
      </c>
      <c r="G92" s="209">
        <v>5.6085319880267333E-3</v>
      </c>
      <c r="H92" s="210">
        <v>254358</v>
      </c>
      <c r="I92" s="211">
        <v>5.6669800099687353E-3</v>
      </c>
      <c r="J92" s="228"/>
      <c r="K92" s="229"/>
    </row>
    <row r="93" spans="2:11" s="63" customFormat="1" ht="19.95" customHeight="1" x14ac:dyDescent="0.3">
      <c r="B93" s="227">
        <v>32</v>
      </c>
      <c r="C93" s="207" t="s">
        <v>126</v>
      </c>
      <c r="D93" s="208">
        <v>58786.632080000003</v>
      </c>
      <c r="E93" s="209">
        <v>1.2166476065968868E-2</v>
      </c>
      <c r="F93" s="208">
        <v>153730.34778000013</v>
      </c>
      <c r="G93" s="209">
        <v>3.8382334589650113E-3</v>
      </c>
      <c r="H93" s="210">
        <v>212516.97986000014</v>
      </c>
      <c r="I93" s="211">
        <v>4.7347812006917379E-3</v>
      </c>
      <c r="J93" s="228"/>
      <c r="K93" s="229"/>
    </row>
    <row r="94" spans="2:11" s="63" customFormat="1" ht="19.95" customHeight="1" x14ac:dyDescent="0.3">
      <c r="B94" s="227">
        <v>33</v>
      </c>
      <c r="C94" s="207" t="s">
        <v>127</v>
      </c>
      <c r="D94" s="208">
        <v>138890.74708292371</v>
      </c>
      <c r="E94" s="209">
        <v>2.8744816472380003E-2</v>
      </c>
      <c r="F94" s="208">
        <v>67135.753920000003</v>
      </c>
      <c r="G94" s="209">
        <v>1.6761992717101574E-3</v>
      </c>
      <c r="H94" s="210">
        <v>206026.5010029237</v>
      </c>
      <c r="I94" s="211">
        <v>4.590176297609559E-3</v>
      </c>
      <c r="J94" s="228"/>
      <c r="K94" s="229"/>
    </row>
    <row r="95" spans="2:11" s="63" customFormat="1" ht="19.95" customHeight="1" x14ac:dyDescent="0.3">
      <c r="B95" s="227">
        <v>34</v>
      </c>
      <c r="C95" s="207" t="s">
        <v>93</v>
      </c>
      <c r="D95" s="208">
        <v>45426.657999999996</v>
      </c>
      <c r="E95" s="209">
        <v>9.4014970369765936E-3</v>
      </c>
      <c r="F95" s="208">
        <v>159053.51407</v>
      </c>
      <c r="G95" s="209">
        <v>3.9711386091644454E-3</v>
      </c>
      <c r="H95" s="210">
        <v>204480.17207</v>
      </c>
      <c r="I95" s="211">
        <v>4.5557247955859744E-3</v>
      </c>
      <c r="J95" s="228"/>
      <c r="K95" s="229"/>
    </row>
    <row r="96" spans="2:11" s="63" customFormat="1" ht="19.95" customHeight="1" x14ac:dyDescent="0.3">
      <c r="B96" s="227">
        <v>35</v>
      </c>
      <c r="C96" s="207" t="s">
        <v>128</v>
      </c>
      <c r="D96" s="208">
        <v>12284.79876</v>
      </c>
      <c r="E96" s="209">
        <v>2.5424608418694095E-3</v>
      </c>
      <c r="F96" s="208">
        <v>190161.36967999997</v>
      </c>
      <c r="G96" s="209">
        <v>4.7478181260144541E-3</v>
      </c>
      <c r="H96" s="210">
        <v>202446.16843999998</v>
      </c>
      <c r="I96" s="211">
        <v>4.5104081241566741E-3</v>
      </c>
      <c r="J96" s="228"/>
      <c r="K96" s="229"/>
    </row>
    <row r="97" spans="2:11" s="63" customFormat="1" ht="19.95" customHeight="1" x14ac:dyDescent="0.3">
      <c r="B97" s="227">
        <v>36</v>
      </c>
      <c r="C97" s="207" t="s">
        <v>129</v>
      </c>
      <c r="D97" s="208">
        <v>72440</v>
      </c>
      <c r="E97" s="209">
        <v>1.4992175857589711E-2</v>
      </c>
      <c r="F97" s="208">
        <v>88152</v>
      </c>
      <c r="G97" s="209">
        <v>2.2009184312708732E-3</v>
      </c>
      <c r="H97" s="210">
        <v>160592</v>
      </c>
      <c r="I97" s="211">
        <v>3.5779163767638493E-3</v>
      </c>
      <c r="J97" s="228"/>
      <c r="K97" s="229"/>
    </row>
    <row r="98" spans="2:11" s="63" customFormat="1" ht="19.95" customHeight="1" x14ac:dyDescent="0.3">
      <c r="B98" s="227">
        <v>37</v>
      </c>
      <c r="C98" s="207" t="s">
        <v>130</v>
      </c>
      <c r="D98" s="208">
        <v>16480</v>
      </c>
      <c r="E98" s="209">
        <v>3.4106993116106909E-3</v>
      </c>
      <c r="F98" s="208">
        <v>126004</v>
      </c>
      <c r="G98" s="209">
        <v>3.1459811009830192E-3</v>
      </c>
      <c r="H98" s="210">
        <v>142484</v>
      </c>
      <c r="I98" s="211">
        <v>3.1744784112958321E-3</v>
      </c>
      <c r="J98" s="228"/>
      <c r="K98" s="229"/>
    </row>
    <row r="99" spans="2:11" s="63" customFormat="1" ht="19.95" customHeight="1" x14ac:dyDescent="0.3">
      <c r="B99" s="227">
        <v>38</v>
      </c>
      <c r="C99" s="220" t="s">
        <v>131</v>
      </c>
      <c r="D99" s="208">
        <v>1362.2919999999999</v>
      </c>
      <c r="E99" s="209">
        <v>2.819398292847543E-4</v>
      </c>
      <c r="F99" s="208">
        <v>136960.13400000002</v>
      </c>
      <c r="G99" s="209">
        <v>3.4195263098957328E-3</v>
      </c>
      <c r="H99" s="210">
        <v>138322.42600000001</v>
      </c>
      <c r="I99" s="211">
        <v>3.0817604442257749E-3</v>
      </c>
      <c r="J99" s="228"/>
      <c r="K99" s="229"/>
    </row>
    <row r="100" spans="2:11" s="63" customFormat="1" ht="19.95" customHeight="1" x14ac:dyDescent="0.3">
      <c r="B100" s="230">
        <v>39</v>
      </c>
      <c r="C100" s="220" t="s">
        <v>132</v>
      </c>
      <c r="D100" s="208">
        <v>27512.347999999998</v>
      </c>
      <c r="E100" s="209">
        <v>5.6939530573054467E-3</v>
      </c>
      <c r="F100" s="208">
        <v>97730.464999999997</v>
      </c>
      <c r="G100" s="209">
        <v>2.4400669493054379E-3</v>
      </c>
      <c r="H100" s="210">
        <v>125242.81299999999</v>
      </c>
      <c r="I100" s="211">
        <v>2.7903526433737192E-3</v>
      </c>
      <c r="J100" s="228"/>
      <c r="K100" s="229"/>
    </row>
    <row r="101" spans="2:11" s="63" customFormat="1" ht="19.95" customHeight="1" x14ac:dyDescent="0.3">
      <c r="B101" s="230">
        <v>40</v>
      </c>
      <c r="C101" s="207" t="s">
        <v>133</v>
      </c>
      <c r="D101" s="208">
        <v>103233.06676</v>
      </c>
      <c r="E101" s="209">
        <v>2.1365106173167021E-2</v>
      </c>
      <c r="F101" s="208">
        <v>18933.157460000002</v>
      </c>
      <c r="G101" s="209">
        <v>4.7271003738846124E-4</v>
      </c>
      <c r="H101" s="210">
        <v>122166.22422</v>
      </c>
      <c r="I101" s="211">
        <v>2.7218076512163895E-3</v>
      </c>
      <c r="J101" s="228"/>
      <c r="K101" s="229"/>
    </row>
    <row r="102" spans="2:11" s="63" customFormat="1" ht="19.95" customHeight="1" x14ac:dyDescent="0.3">
      <c r="B102" s="227"/>
      <c r="C102" s="142" t="s">
        <v>134</v>
      </c>
      <c r="D102" s="208">
        <v>253229.09440828569</v>
      </c>
      <c r="E102" s="209">
        <v>5.2408270508382197E-2</v>
      </c>
      <c r="F102" s="208">
        <v>1760893.8959017436</v>
      </c>
      <c r="G102" s="209">
        <v>4.3964786176178883E-2</v>
      </c>
      <c r="H102" s="210">
        <v>2014122.9903100294</v>
      </c>
      <c r="I102" s="211">
        <v>4.4873739861554927E-2</v>
      </c>
      <c r="J102" s="212"/>
    </row>
    <row r="103" spans="2:11" s="63" customFormat="1" ht="19.95" customHeight="1" thickBot="1" x14ac:dyDescent="0.35">
      <c r="B103" s="231"/>
      <c r="C103" s="222" t="s">
        <v>102</v>
      </c>
      <c r="D103" s="223">
        <f>SUM(D62:D102)</f>
        <v>4831853.674083448</v>
      </c>
      <c r="E103" s="224">
        <f t="shared" ref="E103:I103" si="1">SUM(E62:E102)</f>
        <v>1.0000000000000002</v>
      </c>
      <c r="F103" s="223">
        <f t="shared" si="1"/>
        <v>40052370.295749009</v>
      </c>
      <c r="G103" s="224">
        <f t="shared" si="1"/>
        <v>1.0000000000000007</v>
      </c>
      <c r="H103" s="225">
        <f t="shared" si="1"/>
        <v>44884223.96983245</v>
      </c>
      <c r="I103" s="226">
        <f t="shared" si="1"/>
        <v>1.0000000000000004</v>
      </c>
      <c r="J103" s="212"/>
    </row>
  </sheetData>
  <mergeCells count="18">
    <mergeCell ref="B2:I2"/>
    <mergeCell ref="D5:I5"/>
    <mergeCell ref="B3:I3"/>
    <mergeCell ref="D6:I7"/>
    <mergeCell ref="D8:E8"/>
    <mergeCell ref="F8:G8"/>
    <mergeCell ref="H8:I8"/>
    <mergeCell ref="B5:B9"/>
    <mergeCell ref="C5:C9"/>
    <mergeCell ref="B57:B61"/>
    <mergeCell ref="C57:C61"/>
    <mergeCell ref="B54:I54"/>
    <mergeCell ref="B55:I55"/>
    <mergeCell ref="D57:I57"/>
    <mergeCell ref="D58:I59"/>
    <mergeCell ref="D60:E60"/>
    <mergeCell ref="F60:G60"/>
    <mergeCell ref="H60:I60"/>
  </mergeCells>
  <pageMargins left="0.7" right="0.7" top="0.75" bottom="0.75" header="0.3" footer="0.3"/>
  <pageSetup scale="55" orientation="portrait" r:id="rId1"/>
  <rowBreaks count="1" manualBreakCount="1">
    <brk id="52"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09"/>
  <sheetViews>
    <sheetView showGridLines="0" view="pageBreakPreview" zoomScale="80" zoomScaleNormal="100" zoomScaleSheetLayoutView="80" workbookViewId="0"/>
  </sheetViews>
  <sheetFormatPr defaultColWidth="8.88671875" defaultRowHeight="11.4" x14ac:dyDescent="0.2"/>
  <cols>
    <col min="1" max="1" width="3.44140625" style="17" customWidth="1"/>
    <col min="2" max="2" width="6.44140625" style="16" customWidth="1"/>
    <col min="3" max="3" width="45.6640625" style="17" customWidth="1"/>
    <col min="4" max="4" width="17.6640625" style="17" customWidth="1"/>
    <col min="5" max="5" width="14.33203125" style="17" customWidth="1"/>
    <col min="6" max="10" width="16.6640625" style="17" customWidth="1"/>
    <col min="11" max="11" width="17.33203125" style="40" customWidth="1"/>
    <col min="12" max="12" width="20.33203125" style="17" customWidth="1"/>
    <col min="13" max="13" width="18" style="17" customWidth="1"/>
    <col min="14" max="14" width="3.88671875" style="17" customWidth="1"/>
    <col min="15" max="16384" width="8.88671875" style="17"/>
  </cols>
  <sheetData>
    <row r="1" spans="2:19" ht="16.95" customHeight="1" x14ac:dyDescent="0.2"/>
    <row r="2" spans="2:19" ht="15" customHeight="1" x14ac:dyDescent="0.25">
      <c r="B2" s="20" t="s">
        <v>135</v>
      </c>
      <c r="C2" s="19"/>
      <c r="D2" s="19"/>
      <c r="E2" s="19"/>
      <c r="F2" s="19"/>
      <c r="G2" s="19"/>
      <c r="H2" s="19"/>
    </row>
    <row r="3" spans="2:19" ht="15" customHeight="1" x14ac:dyDescent="0.25">
      <c r="B3" s="292" t="s">
        <v>136</v>
      </c>
      <c r="C3" s="292"/>
      <c r="D3" s="292"/>
      <c r="E3" s="292"/>
      <c r="F3" s="292"/>
      <c r="G3" s="292"/>
      <c r="H3" s="292"/>
      <c r="I3" s="292"/>
      <c r="J3" s="292"/>
      <c r="K3" s="125"/>
      <c r="L3" s="124"/>
      <c r="M3" s="124"/>
    </row>
    <row r="4" spans="2:19" ht="16.2" customHeight="1" thickBot="1" x14ac:dyDescent="0.25">
      <c r="C4" s="38"/>
      <c r="D4" s="38"/>
      <c r="E4" s="39"/>
      <c r="F4" s="38"/>
      <c r="G4" s="39"/>
      <c r="H4" s="39"/>
      <c r="I4" s="39"/>
    </row>
    <row r="5" spans="2:19" s="2" customFormat="1" ht="23.4" customHeight="1" thickBot="1" x14ac:dyDescent="0.3">
      <c r="B5" s="295" t="s">
        <v>51</v>
      </c>
      <c r="C5" s="295" t="s">
        <v>137</v>
      </c>
      <c r="D5" s="310" t="s">
        <v>138</v>
      </c>
      <c r="E5" s="311"/>
      <c r="F5" s="311"/>
      <c r="G5" s="311"/>
      <c r="H5" s="311"/>
      <c r="I5" s="311"/>
      <c r="J5" s="311"/>
      <c r="K5" s="311"/>
      <c r="L5" s="311"/>
      <c r="M5" s="312"/>
    </row>
    <row r="6" spans="2:19" s="2" customFormat="1" ht="23.4" customHeight="1" thickBot="1" x14ac:dyDescent="0.3">
      <c r="B6" s="296"/>
      <c r="C6" s="296"/>
      <c r="D6" s="310" t="s">
        <v>54</v>
      </c>
      <c r="E6" s="311"/>
      <c r="F6" s="311"/>
      <c r="G6" s="311"/>
      <c r="H6" s="311"/>
      <c r="I6" s="311"/>
      <c r="J6" s="311"/>
      <c r="K6" s="311"/>
      <c r="L6" s="311"/>
      <c r="M6" s="312"/>
    </row>
    <row r="7" spans="2:19" s="2" customFormat="1" ht="15" customHeight="1" x14ac:dyDescent="0.25">
      <c r="B7" s="296"/>
      <c r="C7" s="296"/>
      <c r="D7" s="307" t="s">
        <v>55</v>
      </c>
      <c r="E7" s="308"/>
      <c r="F7" s="313" t="s">
        <v>56</v>
      </c>
      <c r="G7" s="313"/>
      <c r="H7" s="313"/>
      <c r="I7" s="313"/>
      <c r="J7" s="313"/>
      <c r="K7" s="314" t="s">
        <v>139</v>
      </c>
      <c r="L7" s="307" t="s">
        <v>57</v>
      </c>
      <c r="M7" s="321"/>
    </row>
    <row r="8" spans="2:19" s="2" customFormat="1" ht="8.4" customHeight="1" x14ac:dyDescent="0.25">
      <c r="B8" s="296"/>
      <c r="C8" s="296"/>
      <c r="D8" s="317"/>
      <c r="E8" s="318"/>
      <c r="F8" s="313"/>
      <c r="G8" s="313"/>
      <c r="H8" s="313"/>
      <c r="I8" s="313"/>
      <c r="J8" s="313"/>
      <c r="K8" s="315"/>
      <c r="L8" s="317"/>
      <c r="M8" s="313"/>
    </row>
    <row r="9" spans="2:19" s="2" customFormat="1" ht="15" customHeight="1" thickBot="1" x14ac:dyDescent="0.3">
      <c r="B9" s="296"/>
      <c r="C9" s="296"/>
      <c r="D9" s="317"/>
      <c r="E9" s="318"/>
      <c r="F9" s="313"/>
      <c r="G9" s="313"/>
      <c r="H9" s="313"/>
      <c r="I9" s="313"/>
      <c r="J9" s="313"/>
      <c r="K9" s="315"/>
      <c r="L9" s="317"/>
      <c r="M9" s="313"/>
    </row>
    <row r="10" spans="2:19" s="2" customFormat="1" ht="28.2" customHeight="1" x14ac:dyDescent="0.25">
      <c r="B10" s="296"/>
      <c r="C10" s="296"/>
      <c r="D10" s="319"/>
      <c r="E10" s="320"/>
      <c r="F10" s="28" t="s">
        <v>140</v>
      </c>
      <c r="G10" s="28" t="s">
        <v>141</v>
      </c>
      <c r="H10" s="28" t="s">
        <v>142</v>
      </c>
      <c r="I10" s="28" t="s">
        <v>143</v>
      </c>
      <c r="J10" s="204" t="s">
        <v>144</v>
      </c>
      <c r="K10" s="316"/>
      <c r="L10" s="317"/>
      <c r="M10" s="313"/>
    </row>
    <row r="11" spans="2:19" s="2" customFormat="1" ht="33" customHeight="1" x14ac:dyDescent="0.25">
      <c r="B11" s="309"/>
      <c r="C11" s="309"/>
      <c r="D11" s="143" t="s">
        <v>58</v>
      </c>
      <c r="E11" s="143" t="s">
        <v>144</v>
      </c>
      <c r="F11" s="143" t="s">
        <v>58</v>
      </c>
      <c r="G11" s="143" t="s">
        <v>58</v>
      </c>
      <c r="H11" s="143" t="s">
        <v>58</v>
      </c>
      <c r="I11" s="143" t="s">
        <v>58</v>
      </c>
      <c r="J11" s="143" t="s">
        <v>145</v>
      </c>
      <c r="K11" s="205" t="s">
        <v>58</v>
      </c>
      <c r="L11" s="143" t="s">
        <v>58</v>
      </c>
      <c r="M11" s="143" t="s">
        <v>144</v>
      </c>
    </row>
    <row r="12" spans="2:19" s="63" customFormat="1" ht="19.95" customHeight="1" x14ac:dyDescent="0.3">
      <c r="B12" s="184">
        <v>1</v>
      </c>
      <c r="C12" s="185" t="s">
        <v>62</v>
      </c>
      <c r="D12" s="186">
        <v>2317.116</v>
      </c>
      <c r="E12" s="187">
        <v>4.7856718706024051E-4</v>
      </c>
      <c r="F12" s="188">
        <v>3429325.3969900003</v>
      </c>
      <c r="G12" s="188"/>
      <c r="H12" s="188"/>
      <c r="I12" s="188">
        <v>3429325.3969900003</v>
      </c>
      <c r="J12" s="189">
        <v>7.6075572345875392E-2</v>
      </c>
      <c r="K12" s="190">
        <v>1208701.686</v>
      </c>
      <c r="L12" s="191">
        <v>4640344.1989900004</v>
      </c>
      <c r="M12" s="192">
        <v>8.2525395343526764E-2</v>
      </c>
      <c r="O12" s="65"/>
      <c r="S12" s="193"/>
    </row>
    <row r="13" spans="2:19" s="63" customFormat="1" ht="19.95" customHeight="1" x14ac:dyDescent="0.3">
      <c r="B13" s="184">
        <v>2</v>
      </c>
      <c r="C13" s="185" t="s">
        <v>61</v>
      </c>
      <c r="D13" s="186">
        <v>560620</v>
      </c>
      <c r="E13" s="187">
        <v>0.11578804704197461</v>
      </c>
      <c r="F13" s="188">
        <v>3356893</v>
      </c>
      <c r="G13" s="188">
        <v>74892</v>
      </c>
      <c r="H13" s="188"/>
      <c r="I13" s="188">
        <v>3431785</v>
      </c>
      <c r="J13" s="189">
        <v>7.4468744349257029E-2</v>
      </c>
      <c r="K13" s="190"/>
      <c r="L13" s="191">
        <v>3992405</v>
      </c>
      <c r="M13" s="192">
        <v>7.1002233211102148E-2</v>
      </c>
      <c r="O13" s="65"/>
      <c r="S13" s="193"/>
    </row>
    <row r="14" spans="2:19" s="63" customFormat="1" ht="19.95" customHeight="1" x14ac:dyDescent="0.3">
      <c r="B14" s="184">
        <v>3</v>
      </c>
      <c r="C14" s="185" t="s">
        <v>63</v>
      </c>
      <c r="D14" s="186">
        <v>160099.18100000001</v>
      </c>
      <c r="E14" s="187">
        <v>3.3066197247707201E-2</v>
      </c>
      <c r="F14" s="188">
        <v>3056352.0300000003</v>
      </c>
      <c r="G14" s="188"/>
      <c r="H14" s="188"/>
      <c r="I14" s="188">
        <v>3056352.0300000003</v>
      </c>
      <c r="J14" s="189">
        <v>6.7801594499259515E-2</v>
      </c>
      <c r="K14" s="190"/>
      <c r="L14" s="191">
        <v>3216451.2110000001</v>
      </c>
      <c r="M14" s="192">
        <v>5.7202417839761724E-2</v>
      </c>
      <c r="O14" s="65"/>
      <c r="S14" s="193"/>
    </row>
    <row r="15" spans="2:19" s="63" customFormat="1" ht="19.95" customHeight="1" x14ac:dyDescent="0.3">
      <c r="B15" s="184">
        <v>4</v>
      </c>
      <c r="C15" s="185" t="s">
        <v>64</v>
      </c>
      <c r="D15" s="186">
        <v>67419.998280000014</v>
      </c>
      <c r="E15" s="187">
        <v>1.392463688847078E-2</v>
      </c>
      <c r="F15" s="188">
        <v>3104031.3553810003</v>
      </c>
      <c r="G15" s="188"/>
      <c r="H15" s="188"/>
      <c r="I15" s="188">
        <v>3104031.3553810003</v>
      </c>
      <c r="J15" s="189">
        <v>6.8859304558097467E-2</v>
      </c>
      <c r="K15" s="190"/>
      <c r="L15" s="191">
        <v>3171451.3536610003</v>
      </c>
      <c r="M15" s="192">
        <v>5.6402125693736961E-2</v>
      </c>
      <c r="O15" s="65"/>
      <c r="S15" s="193"/>
    </row>
    <row r="16" spans="2:19" s="63" customFormat="1" ht="26.4" x14ac:dyDescent="0.3">
      <c r="B16" s="184">
        <v>5</v>
      </c>
      <c r="C16" s="185" t="s">
        <v>85</v>
      </c>
      <c r="D16" s="186">
        <v>5275.7619199999999</v>
      </c>
      <c r="E16" s="187">
        <v>1.0896332085462851E-3</v>
      </c>
      <c r="F16" s="188">
        <v>577932.58889999997</v>
      </c>
      <c r="G16" s="188"/>
      <c r="H16" s="188"/>
      <c r="I16" s="188">
        <v>577932.58889999997</v>
      </c>
      <c r="J16" s="189">
        <v>1.2820758425692556E-2</v>
      </c>
      <c r="K16" s="190">
        <v>2375298</v>
      </c>
      <c r="L16" s="191">
        <v>2958506.3508199998</v>
      </c>
      <c r="M16" s="192">
        <v>5.2615042280892949E-2</v>
      </c>
      <c r="O16" s="65"/>
      <c r="S16" s="193"/>
    </row>
    <row r="17" spans="2:19" s="63" customFormat="1" ht="16.95" customHeight="1" x14ac:dyDescent="0.3">
      <c r="B17" s="184">
        <v>6</v>
      </c>
      <c r="C17" s="185" t="s">
        <v>65</v>
      </c>
      <c r="D17" s="186">
        <v>360983</v>
      </c>
      <c r="E17" s="187">
        <v>7.4555878465543721E-2</v>
      </c>
      <c r="F17" s="188">
        <v>2095154</v>
      </c>
      <c r="G17" s="188"/>
      <c r="H17" s="188"/>
      <c r="I17" s="188">
        <v>2095154</v>
      </c>
      <c r="J17" s="189">
        <v>4.6478540602373462E-2</v>
      </c>
      <c r="K17" s="190"/>
      <c r="L17" s="191">
        <v>2456137</v>
      </c>
      <c r="M17" s="192">
        <v>4.3680741826647544E-2</v>
      </c>
      <c r="O17" s="65"/>
      <c r="S17" s="193"/>
    </row>
    <row r="18" spans="2:19" s="63" customFormat="1" ht="19.95" customHeight="1" x14ac:dyDescent="0.3">
      <c r="B18" s="184">
        <v>7</v>
      </c>
      <c r="C18" s="185" t="s">
        <v>66</v>
      </c>
      <c r="D18" s="186">
        <v>497722.75140000001</v>
      </c>
      <c r="E18" s="187">
        <v>0.10279751944804723</v>
      </c>
      <c r="F18" s="188">
        <v>1868898.43931</v>
      </c>
      <c r="G18" s="188"/>
      <c r="H18" s="188"/>
      <c r="I18" s="188">
        <v>1868898.43931</v>
      </c>
      <c r="J18" s="189">
        <v>4.1459325659680496E-2</v>
      </c>
      <c r="K18" s="190"/>
      <c r="L18" s="191">
        <v>2366621.1907100002</v>
      </c>
      <c r="M18" s="192">
        <v>4.2088763465912823E-2</v>
      </c>
      <c r="O18" s="65"/>
      <c r="S18" s="193"/>
    </row>
    <row r="19" spans="2:19" s="63" customFormat="1" ht="19.95" customHeight="1" x14ac:dyDescent="0.3">
      <c r="B19" s="184">
        <v>8</v>
      </c>
      <c r="C19" s="185" t="s">
        <v>67</v>
      </c>
      <c r="D19" s="186">
        <v>403.15899999999999</v>
      </c>
      <c r="E19" s="187">
        <v>8.3266728367513545E-5</v>
      </c>
      <c r="F19" s="188">
        <v>2219723.4381100019</v>
      </c>
      <c r="G19" s="188"/>
      <c r="H19" s="188"/>
      <c r="I19" s="188">
        <v>2219723.4381100019</v>
      </c>
      <c r="J19" s="189">
        <v>4.9241967866913712E-2</v>
      </c>
      <c r="K19" s="190"/>
      <c r="L19" s="191">
        <v>2220126.5971100018</v>
      </c>
      <c r="M19" s="192">
        <v>3.9483455813269182E-2</v>
      </c>
      <c r="O19" s="65"/>
      <c r="S19" s="193"/>
    </row>
    <row r="20" spans="2:19" s="63" customFormat="1" ht="19.95" customHeight="1" x14ac:dyDescent="0.3">
      <c r="B20" s="184">
        <v>9</v>
      </c>
      <c r="C20" s="185" t="s">
        <v>68</v>
      </c>
      <c r="D20" s="186">
        <v>13559.121730000003</v>
      </c>
      <c r="E20" s="187">
        <v>2.8004427682228614E-3</v>
      </c>
      <c r="F20" s="188">
        <v>2196836.7977162669</v>
      </c>
      <c r="G20" s="188"/>
      <c r="H20" s="188"/>
      <c r="I20" s="188">
        <v>2196836.7977162669</v>
      </c>
      <c r="J20" s="189">
        <v>4.873425452231369E-2</v>
      </c>
      <c r="K20" s="190"/>
      <c r="L20" s="191">
        <v>2210395.9194462667</v>
      </c>
      <c r="M20" s="192">
        <v>3.9310402266651896E-2</v>
      </c>
      <c r="O20" s="65"/>
      <c r="S20" s="193"/>
    </row>
    <row r="21" spans="2:19" s="63" customFormat="1" ht="19.95" customHeight="1" x14ac:dyDescent="0.3">
      <c r="B21" s="184">
        <v>10</v>
      </c>
      <c r="C21" s="185" t="s">
        <v>69</v>
      </c>
      <c r="D21" s="186"/>
      <c r="E21" s="187">
        <v>0</v>
      </c>
      <c r="F21" s="188">
        <v>2076206.0344299579</v>
      </c>
      <c r="G21" s="188"/>
      <c r="H21" s="188"/>
      <c r="I21" s="188">
        <v>2076206.0344299579</v>
      </c>
      <c r="J21" s="189">
        <v>4.605820215131947E-2</v>
      </c>
      <c r="K21" s="190"/>
      <c r="L21" s="191">
        <v>2076206.0344299579</v>
      </c>
      <c r="M21" s="192">
        <v>3.6923925566392547E-2</v>
      </c>
      <c r="O21" s="65"/>
      <c r="S21" s="193"/>
    </row>
    <row r="22" spans="2:19" s="63" customFormat="1" ht="19.95" customHeight="1" x14ac:dyDescent="0.3">
      <c r="B22" s="184">
        <v>11</v>
      </c>
      <c r="C22" s="185" t="s">
        <v>70</v>
      </c>
      <c r="D22" s="186">
        <v>8053.3017199999995</v>
      </c>
      <c r="E22" s="187">
        <v>1.6632943498244353E-3</v>
      </c>
      <c r="F22" s="188">
        <v>1820272.7240800001</v>
      </c>
      <c r="G22" s="188"/>
      <c r="H22" s="188"/>
      <c r="I22" s="188">
        <v>1820272.7240800001</v>
      </c>
      <c r="J22" s="189">
        <v>4.0380621049118694E-2</v>
      </c>
      <c r="K22" s="190"/>
      <c r="L22" s="191">
        <v>1828326.0258000002</v>
      </c>
      <c r="M22" s="192">
        <v>3.2515546611573513E-2</v>
      </c>
      <c r="O22" s="65"/>
      <c r="S22" s="193"/>
    </row>
    <row r="23" spans="2:19" s="63" customFormat="1" ht="19.95" customHeight="1" x14ac:dyDescent="0.3">
      <c r="B23" s="184">
        <v>12</v>
      </c>
      <c r="C23" s="185" t="s">
        <v>71</v>
      </c>
      <c r="D23" s="186">
        <v>140787.40869000001</v>
      </c>
      <c r="E23" s="187">
        <v>2.9077626735249235E-2</v>
      </c>
      <c r="F23" s="188">
        <v>1678011.9215200003</v>
      </c>
      <c r="G23" s="188"/>
      <c r="H23" s="188"/>
      <c r="I23" s="188">
        <v>1678011.9215200003</v>
      </c>
      <c r="J23" s="189">
        <v>3.7224731559414748E-2</v>
      </c>
      <c r="K23" s="190"/>
      <c r="L23" s="191">
        <v>1818799.3302100003</v>
      </c>
      <c r="M23" s="192">
        <v>3.2346120748713326E-2</v>
      </c>
      <c r="O23" s="65"/>
      <c r="S23" s="193"/>
    </row>
    <row r="24" spans="2:19" s="63" customFormat="1" ht="19.95" customHeight="1" x14ac:dyDescent="0.3">
      <c r="B24" s="184">
        <v>13</v>
      </c>
      <c r="C24" s="185" t="s">
        <v>72</v>
      </c>
      <c r="D24" s="186">
        <v>179888</v>
      </c>
      <c r="E24" s="187">
        <v>3.7153294934691466E-2</v>
      </c>
      <c r="F24" s="188">
        <v>1481048</v>
      </c>
      <c r="G24" s="188"/>
      <c r="H24" s="188"/>
      <c r="I24" s="188">
        <v>1481048</v>
      </c>
      <c r="J24" s="189">
        <v>3.2855317366677586E-2</v>
      </c>
      <c r="K24" s="190"/>
      <c r="L24" s="191">
        <v>1660936</v>
      </c>
      <c r="M24" s="192">
        <v>2.9538627774665933E-2</v>
      </c>
      <c r="O24" s="65"/>
      <c r="S24" s="193"/>
    </row>
    <row r="25" spans="2:19" s="63" customFormat="1" ht="19.95" customHeight="1" x14ac:dyDescent="0.3">
      <c r="B25" s="184">
        <v>14</v>
      </c>
      <c r="C25" s="185" t="s">
        <v>73</v>
      </c>
      <c r="D25" s="186"/>
      <c r="E25" s="187">
        <v>0</v>
      </c>
      <c r="F25" s="188">
        <v>1602953.8709999998</v>
      </c>
      <c r="G25" s="188"/>
      <c r="H25" s="188"/>
      <c r="I25" s="188">
        <v>1602953.8709999998</v>
      </c>
      <c r="J25" s="189">
        <v>3.5559656510693344E-2</v>
      </c>
      <c r="K25" s="190"/>
      <c r="L25" s="191">
        <v>1602953.8709999998</v>
      </c>
      <c r="M25" s="192">
        <v>2.8507454673406363E-2</v>
      </c>
      <c r="O25" s="65"/>
      <c r="S25" s="193"/>
    </row>
    <row r="26" spans="2:19" s="63" customFormat="1" ht="19.95" customHeight="1" x14ac:dyDescent="0.3">
      <c r="B26" s="184">
        <v>15</v>
      </c>
      <c r="C26" s="185" t="s">
        <v>87</v>
      </c>
      <c r="D26" s="186">
        <v>152344</v>
      </c>
      <c r="E26" s="187">
        <v>3.1464475471018834E-2</v>
      </c>
      <c r="F26" s="188">
        <v>379527</v>
      </c>
      <c r="G26" s="188">
        <v>1013866</v>
      </c>
      <c r="H26" s="188"/>
      <c r="I26" s="188">
        <v>1393393</v>
      </c>
      <c r="J26" s="189">
        <v>8.4193625285764167E-3</v>
      </c>
      <c r="K26" s="190"/>
      <c r="L26" s="191">
        <v>1545737</v>
      </c>
      <c r="M26" s="192">
        <v>2.7489891170116607E-2</v>
      </c>
      <c r="O26" s="65"/>
      <c r="S26" s="193"/>
    </row>
    <row r="27" spans="2:19" s="63" customFormat="1" ht="19.95" customHeight="1" x14ac:dyDescent="0.3">
      <c r="B27" s="184">
        <v>16</v>
      </c>
      <c r="C27" s="185" t="s">
        <v>74</v>
      </c>
      <c r="D27" s="186">
        <v>37446.67</v>
      </c>
      <c r="E27" s="187">
        <v>7.7340743953574599E-3</v>
      </c>
      <c r="F27" s="188">
        <v>1447991.4</v>
      </c>
      <c r="G27" s="188"/>
      <c r="H27" s="188"/>
      <c r="I27" s="188">
        <v>1447991.4</v>
      </c>
      <c r="J27" s="189">
        <v>3.2121995364917132E-2</v>
      </c>
      <c r="K27" s="190"/>
      <c r="L27" s="191">
        <v>1485438.0699999998</v>
      </c>
      <c r="M27" s="192">
        <v>2.6417515323918655E-2</v>
      </c>
      <c r="O27" s="65"/>
      <c r="S27" s="193"/>
    </row>
    <row r="28" spans="2:19" s="63" customFormat="1" ht="19.95" customHeight="1" x14ac:dyDescent="0.3">
      <c r="B28" s="184">
        <v>17</v>
      </c>
      <c r="C28" s="185" t="s">
        <v>75</v>
      </c>
      <c r="D28" s="186">
        <v>169047</v>
      </c>
      <c r="E28" s="187">
        <v>3.491424135475845E-2</v>
      </c>
      <c r="F28" s="188">
        <v>1238579</v>
      </c>
      <c r="G28" s="188"/>
      <c r="H28" s="188"/>
      <c r="I28" s="188">
        <v>1238579</v>
      </c>
      <c r="J28" s="189">
        <v>2.7476426239191543E-2</v>
      </c>
      <c r="K28" s="190"/>
      <c r="L28" s="191">
        <v>1407626</v>
      </c>
      <c r="M28" s="192">
        <v>2.5033680081557572E-2</v>
      </c>
      <c r="O28" s="65"/>
      <c r="S28" s="193"/>
    </row>
    <row r="29" spans="2:19" s="63" customFormat="1" ht="19.95" customHeight="1" x14ac:dyDescent="0.3">
      <c r="B29" s="184">
        <v>18</v>
      </c>
      <c r="C29" s="185" t="s">
        <v>76</v>
      </c>
      <c r="D29" s="186">
        <v>66617</v>
      </c>
      <c r="E29" s="187">
        <v>1.3758789072446974E-2</v>
      </c>
      <c r="F29" s="188">
        <v>1077199</v>
      </c>
      <c r="G29" s="188"/>
      <c r="H29" s="188"/>
      <c r="I29" s="188">
        <v>1077199</v>
      </c>
      <c r="J29" s="189">
        <v>2.3896399719703702E-2</v>
      </c>
      <c r="K29" s="190"/>
      <c r="L29" s="191">
        <v>1143816</v>
      </c>
      <c r="M29" s="192">
        <v>2.0341996962379819E-2</v>
      </c>
      <c r="O29" s="65"/>
      <c r="S29" s="193"/>
    </row>
    <row r="30" spans="2:19" s="63" customFormat="1" ht="19.95" customHeight="1" x14ac:dyDescent="0.3">
      <c r="B30" s="184">
        <v>19</v>
      </c>
      <c r="C30" s="185" t="s">
        <v>77</v>
      </c>
      <c r="D30" s="186">
        <v>34818</v>
      </c>
      <c r="E30" s="187">
        <v>7.1911601832033677E-3</v>
      </c>
      <c r="F30" s="188">
        <v>1056826</v>
      </c>
      <c r="G30" s="188">
        <v>40204</v>
      </c>
      <c r="H30" s="188"/>
      <c r="I30" s="188">
        <v>1097030</v>
      </c>
      <c r="J30" s="189">
        <v>2.3444448546810371E-2</v>
      </c>
      <c r="K30" s="190"/>
      <c r="L30" s="191">
        <v>1131848</v>
      </c>
      <c r="M30" s="192">
        <v>2.0129154145313299E-2</v>
      </c>
      <c r="O30" s="65"/>
      <c r="S30" s="193"/>
    </row>
    <row r="31" spans="2:19" s="63" customFormat="1" ht="19.95" customHeight="1" x14ac:dyDescent="0.3">
      <c r="B31" s="184">
        <v>20</v>
      </c>
      <c r="C31" s="185" t="s">
        <v>78</v>
      </c>
      <c r="D31" s="186"/>
      <c r="E31" s="187">
        <v>0</v>
      </c>
      <c r="F31" s="188">
        <v>1059019</v>
      </c>
      <c r="G31" s="188"/>
      <c r="H31" s="188"/>
      <c r="I31" s="188">
        <v>1059019</v>
      </c>
      <c r="J31" s="189">
        <v>2.3493097686463592E-2</v>
      </c>
      <c r="K31" s="190"/>
      <c r="L31" s="191">
        <v>1059019</v>
      </c>
      <c r="M31" s="192">
        <v>1.88339394457697E-2</v>
      </c>
      <c r="O31" s="65"/>
      <c r="S31" s="193"/>
    </row>
    <row r="32" spans="2:19" s="63" customFormat="1" ht="19.95" customHeight="1" x14ac:dyDescent="0.3">
      <c r="B32" s="184">
        <v>21</v>
      </c>
      <c r="C32" s="185" t="s">
        <v>79</v>
      </c>
      <c r="D32" s="186">
        <v>218812</v>
      </c>
      <c r="E32" s="187">
        <v>4.5192490723392938E-2</v>
      </c>
      <c r="F32" s="188">
        <v>781214</v>
      </c>
      <c r="G32" s="188">
        <v>6193</v>
      </c>
      <c r="H32" s="188"/>
      <c r="I32" s="188">
        <v>787407</v>
      </c>
      <c r="J32" s="189">
        <v>1.7330318734633626E-2</v>
      </c>
      <c r="K32" s="190"/>
      <c r="L32" s="191">
        <v>1006219</v>
      </c>
      <c r="M32" s="192">
        <v>1.7894927017535041E-2</v>
      </c>
      <c r="O32" s="65"/>
      <c r="S32" s="193"/>
    </row>
    <row r="33" spans="2:19" s="63" customFormat="1" ht="19.95" customHeight="1" x14ac:dyDescent="0.3">
      <c r="B33" s="184">
        <v>22</v>
      </c>
      <c r="C33" s="185" t="s">
        <v>80</v>
      </c>
      <c r="D33" s="186">
        <v>104920</v>
      </c>
      <c r="E33" s="187">
        <v>2.1669726188227278E-2</v>
      </c>
      <c r="F33" s="188">
        <v>795349.18518999999</v>
      </c>
      <c r="G33" s="188"/>
      <c r="H33" s="188"/>
      <c r="I33" s="188">
        <v>795349.18518999999</v>
      </c>
      <c r="J33" s="189">
        <v>1.7643891282892839E-2</v>
      </c>
      <c r="K33" s="190"/>
      <c r="L33" s="191">
        <v>900269.18518999999</v>
      </c>
      <c r="M33" s="192">
        <v>1.6010680940342796E-2</v>
      </c>
      <c r="O33" s="65"/>
      <c r="S33" s="193"/>
    </row>
    <row r="34" spans="2:19" s="63" customFormat="1" ht="19.95" customHeight="1" x14ac:dyDescent="0.3">
      <c r="B34" s="184">
        <v>23</v>
      </c>
      <c r="C34" s="185" t="s">
        <v>146</v>
      </c>
      <c r="D34" s="186">
        <v>69683.210000000006</v>
      </c>
      <c r="E34" s="187">
        <v>1.4392070917048617E-2</v>
      </c>
      <c r="F34" s="188">
        <v>45300.89</v>
      </c>
      <c r="G34" s="188"/>
      <c r="H34" s="188"/>
      <c r="I34" s="188">
        <v>45300.89</v>
      </c>
      <c r="J34" s="189">
        <v>1.0049472521774789E-3</v>
      </c>
      <c r="K34" s="190">
        <v>768511.52</v>
      </c>
      <c r="L34" s="191">
        <v>883495.62</v>
      </c>
      <c r="M34" s="192">
        <v>1.5712374383918284E-2</v>
      </c>
      <c r="O34" s="65"/>
      <c r="S34" s="193"/>
    </row>
    <row r="35" spans="2:19" s="63" customFormat="1" ht="19.95" customHeight="1" x14ac:dyDescent="0.3">
      <c r="B35" s="184">
        <v>24</v>
      </c>
      <c r="C35" s="185" t="s">
        <v>81</v>
      </c>
      <c r="D35" s="186">
        <v>162745</v>
      </c>
      <c r="E35" s="187">
        <v>3.361265334066954E-2</v>
      </c>
      <c r="F35" s="188">
        <v>577537</v>
      </c>
      <c r="G35" s="188"/>
      <c r="H35" s="188"/>
      <c r="I35" s="188">
        <v>577537</v>
      </c>
      <c r="J35" s="189">
        <v>1.281198274870151E-2</v>
      </c>
      <c r="K35" s="190"/>
      <c r="L35" s="191">
        <v>740282</v>
      </c>
      <c r="M35" s="192">
        <v>1.3165416636333518E-2</v>
      </c>
      <c r="O35" s="65"/>
      <c r="S35" s="193"/>
    </row>
    <row r="36" spans="2:19" s="63" customFormat="1" ht="19.95" customHeight="1" x14ac:dyDescent="0.3">
      <c r="B36" s="184">
        <v>25</v>
      </c>
      <c r="C36" s="185" t="s">
        <v>82</v>
      </c>
      <c r="D36" s="186">
        <v>53452.180909999995</v>
      </c>
      <c r="E36" s="187">
        <v>1.1039783878033635E-2</v>
      </c>
      <c r="F36" s="188">
        <v>640940.58427189989</v>
      </c>
      <c r="G36" s="188"/>
      <c r="H36" s="188"/>
      <c r="I36" s="188">
        <v>640940.58427189989</v>
      </c>
      <c r="J36" s="189">
        <v>1.4218517096972571E-2</v>
      </c>
      <c r="K36" s="190"/>
      <c r="L36" s="191">
        <v>694392.76518189989</v>
      </c>
      <c r="M36" s="192">
        <v>1.2349307511023392E-2</v>
      </c>
      <c r="O36" s="65"/>
      <c r="S36" s="193"/>
    </row>
    <row r="37" spans="2:19" s="63" customFormat="1" ht="19.95" customHeight="1" x14ac:dyDescent="0.3">
      <c r="B37" s="184">
        <v>26</v>
      </c>
      <c r="C37" s="185" t="s">
        <v>83</v>
      </c>
      <c r="D37" s="186">
        <v>168769</v>
      </c>
      <c r="E37" s="187">
        <v>3.4856824428716446E-2</v>
      </c>
      <c r="F37" s="188">
        <v>497194</v>
      </c>
      <c r="G37" s="188"/>
      <c r="H37" s="188"/>
      <c r="I37" s="188">
        <v>497194</v>
      </c>
      <c r="J37" s="189">
        <v>1.1029667278040884E-2</v>
      </c>
      <c r="K37" s="190"/>
      <c r="L37" s="191">
        <v>665963</v>
      </c>
      <c r="M37" s="192">
        <v>1.1843703290614358E-2</v>
      </c>
      <c r="O37" s="65"/>
      <c r="S37" s="193"/>
    </row>
    <row r="38" spans="2:19" s="63" customFormat="1" ht="19.95" customHeight="1" x14ac:dyDescent="0.3">
      <c r="B38" s="184">
        <v>27</v>
      </c>
      <c r="C38" s="185" t="s">
        <v>84</v>
      </c>
      <c r="D38" s="186">
        <v>16067.341700000001</v>
      </c>
      <c r="E38" s="187">
        <v>3.3184797484910999E-3</v>
      </c>
      <c r="F38" s="188">
        <v>583165.1801</v>
      </c>
      <c r="G38" s="188"/>
      <c r="H38" s="188"/>
      <c r="I38" s="188">
        <v>583165.1801</v>
      </c>
      <c r="J38" s="189">
        <v>1.2936837340438117E-2</v>
      </c>
      <c r="K38" s="190"/>
      <c r="L38" s="191">
        <v>599232.52179999999</v>
      </c>
      <c r="M38" s="192">
        <v>1.0656946692662806E-2</v>
      </c>
      <c r="O38" s="65"/>
      <c r="S38" s="193"/>
    </row>
    <row r="39" spans="2:19" s="63" customFormat="1" ht="19.95" customHeight="1" x14ac:dyDescent="0.3">
      <c r="B39" s="184">
        <v>28</v>
      </c>
      <c r="C39" s="185" t="s">
        <v>89</v>
      </c>
      <c r="D39" s="186">
        <v>411531.016</v>
      </c>
      <c r="E39" s="187">
        <v>8.4995848595910972E-2</v>
      </c>
      <c r="F39" s="188">
        <v>30727.023000000001</v>
      </c>
      <c r="G39" s="188">
        <v>150472.266</v>
      </c>
      <c r="H39" s="188"/>
      <c r="I39" s="188">
        <v>181199.28899999999</v>
      </c>
      <c r="J39" s="189">
        <v>6.816430611284723E-4</v>
      </c>
      <c r="K39" s="190"/>
      <c r="L39" s="191">
        <v>592730.30499999993</v>
      </c>
      <c r="M39" s="192">
        <v>1.054130914746818E-2</v>
      </c>
      <c r="O39" s="65"/>
      <c r="S39" s="193"/>
    </row>
    <row r="40" spans="2:19" s="63" customFormat="1" ht="19.95" customHeight="1" x14ac:dyDescent="0.3">
      <c r="B40" s="184">
        <v>29</v>
      </c>
      <c r="C40" s="185" t="s">
        <v>86</v>
      </c>
      <c r="D40" s="186">
        <v>138862.26071238067</v>
      </c>
      <c r="E40" s="187">
        <v>2.8680014940102163E-2</v>
      </c>
      <c r="F40" s="188">
        <v>405683.90134323225</v>
      </c>
      <c r="G40" s="188"/>
      <c r="H40" s="188"/>
      <c r="I40" s="188">
        <v>405683.90134323225</v>
      </c>
      <c r="J40" s="189">
        <v>8.9996227868265003E-3</v>
      </c>
      <c r="K40" s="190"/>
      <c r="L40" s="191">
        <v>544546.16205561289</v>
      </c>
      <c r="M40" s="192">
        <v>9.684386627229263E-3</v>
      </c>
      <c r="O40" s="65"/>
      <c r="S40" s="193"/>
    </row>
    <row r="41" spans="2:19" s="63" customFormat="1" ht="19.95" customHeight="1" x14ac:dyDescent="0.3">
      <c r="B41" s="184">
        <v>30</v>
      </c>
      <c r="C41" s="185" t="s">
        <v>88</v>
      </c>
      <c r="D41" s="186">
        <v>132004.78899999999</v>
      </c>
      <c r="E41" s="187">
        <v>2.7263702184185244E-2</v>
      </c>
      <c r="F41" s="188">
        <v>318803.44200000004</v>
      </c>
      <c r="G41" s="188"/>
      <c r="H41" s="188"/>
      <c r="I41" s="188">
        <v>318803.44200000004</v>
      </c>
      <c r="J41" s="189">
        <v>7.072281428082812E-3</v>
      </c>
      <c r="K41" s="190"/>
      <c r="L41" s="191">
        <v>450808.23100000003</v>
      </c>
      <c r="M41" s="192">
        <v>8.0173206753689583E-3</v>
      </c>
      <c r="O41" s="65"/>
      <c r="S41" s="193"/>
    </row>
    <row r="42" spans="2:19" s="63" customFormat="1" ht="19.95" customHeight="1" x14ac:dyDescent="0.3">
      <c r="B42" s="184">
        <v>31</v>
      </c>
      <c r="C42" s="185" t="s">
        <v>90</v>
      </c>
      <c r="D42" s="186">
        <v>218720.673786</v>
      </c>
      <c r="E42" s="187">
        <v>4.5173628599382384E-2</v>
      </c>
      <c r="F42" s="188">
        <v>191301.60987427999</v>
      </c>
      <c r="G42" s="188"/>
      <c r="H42" s="188"/>
      <c r="I42" s="188">
        <v>191301.60987427999</v>
      </c>
      <c r="J42" s="189">
        <v>4.2438024325854471E-3</v>
      </c>
      <c r="K42" s="190"/>
      <c r="L42" s="191">
        <v>410022.28366027999</v>
      </c>
      <c r="M42" s="192">
        <v>7.2919700797378709E-3</v>
      </c>
      <c r="O42" s="65"/>
      <c r="S42" s="193"/>
    </row>
    <row r="43" spans="2:19" s="63" customFormat="1" ht="19.95" customHeight="1" x14ac:dyDescent="0.3">
      <c r="B43" s="184">
        <v>32</v>
      </c>
      <c r="C43" s="185" t="s">
        <v>92</v>
      </c>
      <c r="D43" s="186">
        <v>204390.52000000002</v>
      </c>
      <c r="E43" s="187">
        <v>4.221394018175173E-2</v>
      </c>
      <c r="F43" s="188">
        <v>82826.233999999997</v>
      </c>
      <c r="G43" s="188">
        <v>120917.23499999999</v>
      </c>
      <c r="H43" s="188"/>
      <c r="I43" s="188">
        <v>203743.46899999998</v>
      </c>
      <c r="J43" s="189">
        <v>1.8374031120913714E-3</v>
      </c>
      <c r="K43" s="190"/>
      <c r="L43" s="191">
        <v>408133.989</v>
      </c>
      <c r="M43" s="192">
        <v>7.2583880313634008E-3</v>
      </c>
      <c r="O43" s="65"/>
      <c r="S43" s="193"/>
    </row>
    <row r="44" spans="2:19" s="63" customFormat="1" ht="19.95" customHeight="1" x14ac:dyDescent="0.3">
      <c r="B44" s="184">
        <v>33</v>
      </c>
      <c r="C44" s="185" t="s">
        <v>147</v>
      </c>
      <c r="D44" s="186"/>
      <c r="E44" s="187">
        <v>0</v>
      </c>
      <c r="F44" s="188">
        <v>86263.43654000001</v>
      </c>
      <c r="G44" s="188"/>
      <c r="H44" s="188"/>
      <c r="I44" s="188">
        <v>86263.43654000001</v>
      </c>
      <c r="J44" s="189">
        <v>1.9136534296403304E-3</v>
      </c>
      <c r="K44" s="190">
        <v>250564.77912378797</v>
      </c>
      <c r="L44" s="191">
        <v>336828.21566378797</v>
      </c>
      <c r="M44" s="192">
        <v>5.9902628918257744E-3</v>
      </c>
      <c r="O44" s="65"/>
      <c r="S44" s="193"/>
    </row>
    <row r="45" spans="2:19" s="63" customFormat="1" ht="19.95" customHeight="1" x14ac:dyDescent="0.3">
      <c r="B45" s="184">
        <v>34</v>
      </c>
      <c r="C45" s="185" t="s">
        <v>91</v>
      </c>
      <c r="D45" s="186">
        <v>12652</v>
      </c>
      <c r="E45" s="187">
        <v>2.6130897420267966E-3</v>
      </c>
      <c r="F45" s="188">
        <v>284179</v>
      </c>
      <c r="G45" s="188"/>
      <c r="H45" s="188"/>
      <c r="I45" s="188">
        <v>284179</v>
      </c>
      <c r="J45" s="189">
        <v>6.3041786855963277E-3</v>
      </c>
      <c r="K45" s="190"/>
      <c r="L45" s="191">
        <v>296831</v>
      </c>
      <c r="M45" s="192">
        <v>5.2789393576765532E-3</v>
      </c>
      <c r="O45" s="65"/>
      <c r="S45" s="193"/>
    </row>
    <row r="46" spans="2:19" s="63" customFormat="1" ht="19.95" customHeight="1" x14ac:dyDescent="0.3">
      <c r="B46" s="184">
        <v>35</v>
      </c>
      <c r="C46" s="185" t="s">
        <v>93</v>
      </c>
      <c r="D46" s="186">
        <v>66244.320000000007</v>
      </c>
      <c r="E46" s="187">
        <v>1.3681817345837859E-2</v>
      </c>
      <c r="F46" s="188">
        <v>167915.150861</v>
      </c>
      <c r="G46" s="188"/>
      <c r="H46" s="188"/>
      <c r="I46" s="188">
        <v>167915.150861</v>
      </c>
      <c r="J46" s="189">
        <v>3.7250011965930209E-3</v>
      </c>
      <c r="K46" s="190"/>
      <c r="L46" s="191">
        <v>234159.47086100001</v>
      </c>
      <c r="M46" s="192">
        <v>4.1643684342297432E-3</v>
      </c>
      <c r="O46" s="65"/>
      <c r="S46" s="193"/>
    </row>
    <row r="47" spans="2:19" s="63" customFormat="1" ht="19.95" customHeight="1" x14ac:dyDescent="0.3">
      <c r="B47" s="184">
        <v>36</v>
      </c>
      <c r="C47" s="185" t="s">
        <v>94</v>
      </c>
      <c r="D47" s="186">
        <v>1767</v>
      </c>
      <c r="E47" s="187">
        <v>3.6494859106555086E-4</v>
      </c>
      <c r="F47" s="188">
        <v>225341</v>
      </c>
      <c r="G47" s="188"/>
      <c r="H47" s="188"/>
      <c r="I47" s="188">
        <v>225341</v>
      </c>
      <c r="J47" s="189">
        <v>4.9989264836281426E-3</v>
      </c>
      <c r="K47" s="190"/>
      <c r="L47" s="191">
        <v>227108</v>
      </c>
      <c r="M47" s="192">
        <v>4.0389627755969106E-3</v>
      </c>
      <c r="O47" s="65"/>
      <c r="S47" s="193"/>
    </row>
    <row r="48" spans="2:19" s="63" customFormat="1" ht="19.95" customHeight="1" x14ac:dyDescent="0.3">
      <c r="B48" s="184">
        <v>37</v>
      </c>
      <c r="C48" s="185" t="s">
        <v>95</v>
      </c>
      <c r="D48" s="186">
        <v>83263.25619</v>
      </c>
      <c r="E48" s="187">
        <v>1.7196835333373236E-2</v>
      </c>
      <c r="F48" s="188">
        <v>125911.26494999998</v>
      </c>
      <c r="G48" s="188"/>
      <c r="H48" s="188"/>
      <c r="I48" s="188">
        <v>125911.26494999998</v>
      </c>
      <c r="J48" s="189">
        <v>2.7931941233316389E-3</v>
      </c>
      <c r="K48" s="190"/>
      <c r="L48" s="191">
        <v>209174.52113999997</v>
      </c>
      <c r="M48" s="192">
        <v>3.7200279359941922E-3</v>
      </c>
      <c r="O48" s="65"/>
      <c r="S48" s="193"/>
    </row>
    <row r="49" spans="2:19" s="63" customFormat="1" ht="26.4" x14ac:dyDescent="0.3">
      <c r="B49" s="184">
        <v>38</v>
      </c>
      <c r="C49" s="185" t="s">
        <v>148</v>
      </c>
      <c r="D49" s="186">
        <v>1472</v>
      </c>
      <c r="E49" s="187">
        <v>3.0402055803536554E-4</v>
      </c>
      <c r="F49" s="188">
        <v>39519</v>
      </c>
      <c r="G49" s="188"/>
      <c r="H49" s="188"/>
      <c r="I49" s="188">
        <v>39519</v>
      </c>
      <c r="J49" s="189">
        <v>8.766827861174868E-4</v>
      </c>
      <c r="K49" s="190">
        <v>167572</v>
      </c>
      <c r="L49" s="191">
        <v>208563</v>
      </c>
      <c r="M49" s="192">
        <v>3.7091524445057793E-3</v>
      </c>
      <c r="O49" s="65"/>
      <c r="S49" s="193"/>
    </row>
    <row r="50" spans="2:19" s="63" customFormat="1" ht="13.2" x14ac:dyDescent="0.3">
      <c r="B50" s="184">
        <v>39</v>
      </c>
      <c r="C50" s="185" t="s">
        <v>96</v>
      </c>
      <c r="D50" s="186">
        <v>18617.246999999999</v>
      </c>
      <c r="E50" s="187">
        <v>3.8451262377868444E-3</v>
      </c>
      <c r="F50" s="188">
        <v>162610.59909968698</v>
      </c>
      <c r="G50" s="188"/>
      <c r="H50" s="188"/>
      <c r="I50" s="188">
        <v>162610.59909968698</v>
      </c>
      <c r="J50" s="189">
        <v>3.6073259209733867E-3</v>
      </c>
      <c r="K50" s="190"/>
      <c r="L50" s="191">
        <v>181227.84609968698</v>
      </c>
      <c r="M50" s="192">
        <v>3.2230151482917449E-3</v>
      </c>
      <c r="O50" s="65"/>
      <c r="S50" s="193"/>
    </row>
    <row r="51" spans="2:19" s="63" customFormat="1" ht="19.95" customHeight="1" x14ac:dyDescent="0.3">
      <c r="B51" s="184">
        <v>40</v>
      </c>
      <c r="C51" s="185" t="s">
        <v>97</v>
      </c>
      <c r="D51" s="186">
        <v>65234</v>
      </c>
      <c r="E51" s="187">
        <v>1.3473150192173258E-2</v>
      </c>
      <c r="F51" s="188">
        <v>106020</v>
      </c>
      <c r="G51" s="188"/>
      <c r="H51" s="188"/>
      <c r="I51" s="188">
        <v>106020</v>
      </c>
      <c r="J51" s="189">
        <v>2.3519296789943052E-3</v>
      </c>
      <c r="K51" s="190"/>
      <c r="L51" s="191">
        <v>171254</v>
      </c>
      <c r="M51" s="192">
        <v>3.0456370148654976E-3</v>
      </c>
      <c r="O51" s="65"/>
      <c r="S51" s="193"/>
    </row>
    <row r="52" spans="2:19" s="63" customFormat="1" ht="19.95" customHeight="1" x14ac:dyDescent="0.3">
      <c r="B52" s="184"/>
      <c r="C52" s="185" t="s">
        <v>149</v>
      </c>
      <c r="D52" s="186">
        <v>235168.55233000001</v>
      </c>
      <c r="E52" s="187">
        <v>4.8570702793298684E-2</v>
      </c>
      <c r="F52" s="188">
        <v>2107294.8694200004</v>
      </c>
      <c r="G52" s="188">
        <v>108883.3</v>
      </c>
      <c r="H52" s="188">
        <v>0</v>
      </c>
      <c r="I52" s="188">
        <v>2216178.1694200002</v>
      </c>
      <c r="J52" s="189">
        <v>4.674787158820342E-2</v>
      </c>
      <c r="K52" s="190">
        <v>23555.728566937501</v>
      </c>
      <c r="L52" s="191">
        <v>2474902.4503169372</v>
      </c>
      <c r="M52" s="192">
        <v>4.4014472718106351E-2</v>
      </c>
    </row>
    <row r="53" spans="2:19" s="43" customFormat="1" ht="19.95" customHeight="1" x14ac:dyDescent="0.2">
      <c r="B53" s="149"/>
      <c r="C53" s="150" t="s">
        <v>57</v>
      </c>
      <c r="D53" s="151">
        <f t="shared" ref="D53:M53" si="0">SUM(D12:D52)</f>
        <v>4841777.8373683812</v>
      </c>
      <c r="E53" s="152">
        <f t="shared" si="0"/>
        <v>1.0000000000000002</v>
      </c>
      <c r="F53" s="153">
        <f t="shared" si="0"/>
        <v>45077878.368087329</v>
      </c>
      <c r="G53" s="153">
        <f t="shared" si="0"/>
        <v>1515427.8010000002</v>
      </c>
      <c r="H53" s="153">
        <f t="shared" si="0"/>
        <v>0</v>
      </c>
      <c r="I53" s="153">
        <f t="shared" si="0"/>
        <v>46593306.169087321</v>
      </c>
      <c r="J53" s="154">
        <f t="shared" si="0"/>
        <v>0.99999999999999956</v>
      </c>
      <c r="K53" s="155">
        <f t="shared" si="0"/>
        <v>4794203.7136907252</v>
      </c>
      <c r="L53" s="156">
        <f t="shared" si="0"/>
        <v>56229287.720146433</v>
      </c>
      <c r="M53" s="157">
        <f t="shared" si="0"/>
        <v>0.99999999999999978</v>
      </c>
    </row>
    <row r="54" spans="2:19" s="43" customFormat="1" ht="15" customHeight="1" x14ac:dyDescent="0.2">
      <c r="B54" s="44"/>
      <c r="C54" s="45"/>
      <c r="D54" s="46"/>
      <c r="E54" s="47"/>
      <c r="F54" s="46"/>
      <c r="G54" s="46"/>
      <c r="H54" s="46"/>
      <c r="I54" s="46"/>
      <c r="J54" s="47"/>
      <c r="K54" s="46"/>
      <c r="L54" s="48"/>
      <c r="M54" s="49"/>
    </row>
    <row r="55" spans="2:19" s="43" customFormat="1" ht="15" customHeight="1" x14ac:dyDescent="0.2">
      <c r="B55" s="44"/>
      <c r="C55" s="45"/>
      <c r="D55" s="50"/>
      <c r="E55" s="47"/>
      <c r="F55" s="46"/>
      <c r="G55" s="46"/>
      <c r="H55" s="46"/>
      <c r="I55" s="46"/>
      <c r="J55" s="47"/>
      <c r="K55" s="46"/>
      <c r="L55" s="48"/>
      <c r="M55" s="49"/>
    </row>
    <row r="56" spans="2:19" s="43" customFormat="1" ht="15" customHeight="1" x14ac:dyDescent="0.25">
      <c r="B56" s="20" t="s">
        <v>150</v>
      </c>
      <c r="C56" s="20"/>
      <c r="D56" s="120"/>
      <c r="E56" s="121"/>
      <c r="F56" s="120"/>
      <c r="G56" s="120"/>
      <c r="H56" s="120"/>
      <c r="I56" s="46"/>
      <c r="J56" s="47"/>
      <c r="K56" s="46"/>
      <c r="L56" s="48"/>
      <c r="M56" s="49"/>
    </row>
    <row r="57" spans="2:19" s="43" customFormat="1" ht="15" customHeight="1" x14ac:dyDescent="0.25">
      <c r="B57" s="292" t="s">
        <v>151</v>
      </c>
      <c r="C57" s="292"/>
      <c r="D57" s="292"/>
      <c r="E57" s="292"/>
      <c r="F57" s="292"/>
      <c r="G57" s="292"/>
      <c r="H57" s="292"/>
      <c r="I57" s="292"/>
      <c r="J57" s="292"/>
      <c r="K57" s="292"/>
      <c r="L57" s="126"/>
      <c r="M57" s="127"/>
    </row>
    <row r="58" spans="2:19" s="43" customFormat="1" ht="14.4" customHeight="1" thickBot="1" x14ac:dyDescent="0.25">
      <c r="B58" s="44"/>
      <c r="C58" s="45"/>
      <c r="D58" s="46"/>
      <c r="E58" s="47"/>
      <c r="F58" s="46"/>
      <c r="G58" s="46"/>
      <c r="H58" s="46"/>
      <c r="I58" s="46"/>
      <c r="J58" s="47"/>
      <c r="K58" s="46"/>
      <c r="L58" s="48"/>
      <c r="M58" s="49"/>
    </row>
    <row r="59" spans="2:19" s="2" customFormat="1" ht="22.2" customHeight="1" thickBot="1" x14ac:dyDescent="0.3">
      <c r="B59" s="323" t="s">
        <v>51</v>
      </c>
      <c r="C59" s="323" t="s">
        <v>137</v>
      </c>
      <c r="D59" s="310" t="s">
        <v>152</v>
      </c>
      <c r="E59" s="311"/>
      <c r="F59" s="311"/>
      <c r="G59" s="311"/>
      <c r="H59" s="311"/>
      <c r="I59" s="311"/>
      <c r="J59" s="311"/>
      <c r="K59" s="311"/>
      <c r="L59" s="311"/>
      <c r="M59" s="312"/>
    </row>
    <row r="60" spans="2:19" s="2" customFormat="1" ht="19.2" customHeight="1" thickBot="1" x14ac:dyDescent="0.3">
      <c r="B60" s="324"/>
      <c r="C60" s="324"/>
      <c r="D60" s="310" t="s">
        <v>54</v>
      </c>
      <c r="E60" s="311"/>
      <c r="F60" s="311"/>
      <c r="G60" s="311"/>
      <c r="H60" s="311"/>
      <c r="I60" s="311"/>
      <c r="J60" s="311"/>
      <c r="K60" s="311"/>
      <c r="L60" s="311"/>
      <c r="M60" s="312"/>
    </row>
    <row r="61" spans="2:19" s="2" customFormat="1" ht="13.2" customHeight="1" x14ac:dyDescent="0.25">
      <c r="B61" s="324"/>
      <c r="C61" s="324"/>
      <c r="D61" s="307" t="s">
        <v>55</v>
      </c>
      <c r="E61" s="308"/>
      <c r="F61" s="307" t="s">
        <v>56</v>
      </c>
      <c r="G61" s="321"/>
      <c r="H61" s="321"/>
      <c r="I61" s="321"/>
      <c r="J61" s="308"/>
      <c r="K61" s="314" t="s">
        <v>139</v>
      </c>
      <c r="L61" s="313" t="s">
        <v>57</v>
      </c>
      <c r="M61" s="322"/>
    </row>
    <row r="62" spans="2:19" s="2" customFormat="1" ht="7.95" customHeight="1" x14ac:dyDescent="0.25">
      <c r="B62" s="324"/>
      <c r="C62" s="324"/>
      <c r="D62" s="317"/>
      <c r="E62" s="318"/>
      <c r="F62" s="317"/>
      <c r="G62" s="313"/>
      <c r="H62" s="313"/>
      <c r="I62" s="313"/>
      <c r="J62" s="318"/>
      <c r="K62" s="315"/>
      <c r="L62" s="313"/>
      <c r="M62" s="322"/>
    </row>
    <row r="63" spans="2:19" s="2" customFormat="1" ht="15" hidden="1" customHeight="1" x14ac:dyDescent="0.25">
      <c r="B63" s="324"/>
      <c r="C63" s="324"/>
      <c r="D63" s="317"/>
      <c r="E63" s="318"/>
      <c r="F63" s="317"/>
      <c r="G63" s="313"/>
      <c r="H63" s="313"/>
      <c r="I63" s="313"/>
      <c r="J63" s="318"/>
      <c r="K63" s="315"/>
      <c r="L63" s="313"/>
      <c r="M63" s="322"/>
    </row>
    <row r="64" spans="2:19" s="2" customFormat="1" ht="28.2" customHeight="1" thickBot="1" x14ac:dyDescent="0.3">
      <c r="B64" s="324"/>
      <c r="C64" s="324"/>
      <c r="D64" s="317"/>
      <c r="E64" s="318"/>
      <c r="F64" s="319"/>
      <c r="G64" s="325"/>
      <c r="H64" s="325"/>
      <c r="I64" s="325"/>
      <c r="J64" s="320"/>
      <c r="K64" s="315"/>
      <c r="L64" s="313"/>
      <c r="M64" s="322"/>
    </row>
    <row r="65" spans="2:19" s="2" customFormat="1" ht="28.2" customHeight="1" thickBot="1" x14ac:dyDescent="0.3">
      <c r="B65" s="324"/>
      <c r="C65" s="324"/>
      <c r="D65" s="319"/>
      <c r="E65" s="320"/>
      <c r="F65" s="28" t="s">
        <v>153</v>
      </c>
      <c r="G65" s="28" t="s">
        <v>141</v>
      </c>
      <c r="H65" s="28" t="s">
        <v>142</v>
      </c>
      <c r="I65" s="28" t="s">
        <v>143</v>
      </c>
      <c r="J65" s="28" t="s">
        <v>144</v>
      </c>
      <c r="K65" s="316"/>
      <c r="L65" s="313"/>
      <c r="M65" s="322"/>
    </row>
    <row r="66" spans="2:19" s="2" customFormat="1" ht="34.950000000000003" customHeight="1" x14ac:dyDescent="0.25">
      <c r="B66" s="324"/>
      <c r="C66" s="324"/>
      <c r="D66" s="143" t="s">
        <v>58</v>
      </c>
      <c r="E66" s="143" t="s">
        <v>144</v>
      </c>
      <c r="F66" s="143" t="s">
        <v>58</v>
      </c>
      <c r="G66" s="143" t="s">
        <v>58</v>
      </c>
      <c r="H66" s="143" t="s">
        <v>58</v>
      </c>
      <c r="I66" s="143" t="s">
        <v>58</v>
      </c>
      <c r="J66" s="143" t="s">
        <v>145</v>
      </c>
      <c r="K66" s="203" t="s">
        <v>58</v>
      </c>
      <c r="L66" s="143" t="s">
        <v>58</v>
      </c>
      <c r="M66" s="143" t="s">
        <v>144</v>
      </c>
    </row>
    <row r="67" spans="2:19" s="63" customFormat="1" ht="19.95" customHeight="1" x14ac:dyDescent="0.3">
      <c r="B67" s="184">
        <v>1</v>
      </c>
      <c r="C67" s="185" t="s">
        <v>107</v>
      </c>
      <c r="D67" s="186">
        <v>234154.96072999996</v>
      </c>
      <c r="E67" s="187">
        <v>4.8460689525002369E-2</v>
      </c>
      <c r="F67" s="188">
        <v>3294710.12139</v>
      </c>
      <c r="G67" s="188"/>
      <c r="H67" s="188"/>
      <c r="I67" s="188">
        <v>3294710.12139</v>
      </c>
      <c r="J67" s="189">
        <v>8.226005345156033E-2</v>
      </c>
      <c r="K67" s="190"/>
      <c r="L67" s="191">
        <v>3528865.0821199999</v>
      </c>
      <c r="M67" s="192">
        <v>7.1412962998941912E-2</v>
      </c>
      <c r="O67" s="193"/>
      <c r="S67" s="193"/>
    </row>
    <row r="68" spans="2:19" s="63" customFormat="1" ht="19.95" customHeight="1" x14ac:dyDescent="0.3">
      <c r="B68" s="184">
        <v>2</v>
      </c>
      <c r="C68" s="185" t="s">
        <v>108</v>
      </c>
      <c r="D68" s="186">
        <v>792965.36868999992</v>
      </c>
      <c r="E68" s="187">
        <v>0.16411204108750604</v>
      </c>
      <c r="F68" s="188">
        <v>2615378.7502571787</v>
      </c>
      <c r="G68" s="188">
        <v>64352.416310699999</v>
      </c>
      <c r="H68" s="188"/>
      <c r="I68" s="188">
        <v>2679731.1665678788</v>
      </c>
      <c r="J68" s="189">
        <v>6.52989755898358E-2</v>
      </c>
      <c r="K68" s="190"/>
      <c r="L68" s="191">
        <v>3472696.5352578787</v>
      </c>
      <c r="M68" s="192">
        <v>7.0276290934290678E-2</v>
      </c>
      <c r="O68" s="193"/>
      <c r="S68" s="193"/>
    </row>
    <row r="69" spans="2:19" s="63" customFormat="1" ht="19.95" customHeight="1" x14ac:dyDescent="0.3">
      <c r="B69" s="184">
        <v>3</v>
      </c>
      <c r="C69" s="185" t="s">
        <v>119</v>
      </c>
      <c r="D69" s="186"/>
      <c r="E69" s="187">
        <v>0</v>
      </c>
      <c r="F69" s="188">
        <v>637668.51475913904</v>
      </c>
      <c r="G69" s="188"/>
      <c r="H69" s="188"/>
      <c r="I69" s="188">
        <v>637668.51475913904</v>
      </c>
      <c r="J69" s="189">
        <v>1.5920868354370992E-2</v>
      </c>
      <c r="K69" s="190">
        <v>2663788.9391577123</v>
      </c>
      <c r="L69" s="191">
        <v>3301457.4539168514</v>
      </c>
      <c r="M69" s="192">
        <v>6.6810958626252109E-2</v>
      </c>
      <c r="O69" s="193"/>
      <c r="S69" s="193"/>
    </row>
    <row r="70" spans="2:19" s="63" customFormat="1" ht="19.95" customHeight="1" x14ac:dyDescent="0.3">
      <c r="B70" s="184">
        <v>4</v>
      </c>
      <c r="C70" s="185" t="s">
        <v>109</v>
      </c>
      <c r="D70" s="186">
        <v>74627.840850000008</v>
      </c>
      <c r="E70" s="187">
        <v>1.54449712024111E-2</v>
      </c>
      <c r="F70" s="188">
        <v>2942204.2994200001</v>
      </c>
      <c r="G70" s="188"/>
      <c r="H70" s="188"/>
      <c r="I70" s="188">
        <v>2942204.2994200001</v>
      </c>
      <c r="J70" s="189">
        <v>7.34589308371663E-2</v>
      </c>
      <c r="K70" s="190"/>
      <c r="L70" s="191">
        <v>3016832.1402699999</v>
      </c>
      <c r="M70" s="192">
        <v>6.1051050973502226E-2</v>
      </c>
      <c r="O70" s="193"/>
      <c r="S70" s="193"/>
    </row>
    <row r="71" spans="2:19" s="63" customFormat="1" ht="19.95" customHeight="1" x14ac:dyDescent="0.3">
      <c r="B71" s="184">
        <v>5</v>
      </c>
      <c r="C71" s="185" t="s">
        <v>68</v>
      </c>
      <c r="D71" s="186">
        <v>28811.836300000003</v>
      </c>
      <c r="E71" s="187">
        <v>5.9628950385103097E-3</v>
      </c>
      <c r="F71" s="188">
        <v>2522583.1883999999</v>
      </c>
      <c r="G71" s="188"/>
      <c r="H71" s="188"/>
      <c r="I71" s="188">
        <v>2522583.1883999999</v>
      </c>
      <c r="J71" s="189">
        <v>6.298211990384342E-2</v>
      </c>
      <c r="K71" s="190"/>
      <c r="L71" s="191">
        <v>2551395.0247</v>
      </c>
      <c r="M71" s="192">
        <v>5.163208971002245E-2</v>
      </c>
      <c r="O71" s="193"/>
      <c r="S71" s="193"/>
    </row>
    <row r="72" spans="2:19" s="63" customFormat="1" ht="19.95" customHeight="1" x14ac:dyDescent="0.3">
      <c r="B72" s="184">
        <v>6</v>
      </c>
      <c r="C72" s="185" t="s">
        <v>110</v>
      </c>
      <c r="D72" s="186">
        <v>99257.147493333323</v>
      </c>
      <c r="E72" s="187">
        <v>2.0542250280822374E-2</v>
      </c>
      <c r="F72" s="188">
        <v>2319594.1927999998</v>
      </c>
      <c r="G72" s="188"/>
      <c r="H72" s="188"/>
      <c r="I72" s="188">
        <v>2319594.1927999998</v>
      </c>
      <c r="J72" s="189">
        <v>5.7914030447436274E-2</v>
      </c>
      <c r="K72" s="190"/>
      <c r="L72" s="191">
        <v>2418851.3402933329</v>
      </c>
      <c r="M72" s="192">
        <v>4.8949828696917823E-2</v>
      </c>
      <c r="O72" s="193"/>
      <c r="S72" s="193"/>
    </row>
    <row r="73" spans="2:19" s="63" customFormat="1" ht="19.95" customHeight="1" x14ac:dyDescent="0.3">
      <c r="B73" s="184">
        <v>7</v>
      </c>
      <c r="C73" s="185" t="s">
        <v>111</v>
      </c>
      <c r="D73" s="186">
        <v>245.74799999999999</v>
      </c>
      <c r="E73" s="187">
        <v>5.0859983885297563E-5</v>
      </c>
      <c r="F73" s="188">
        <v>2149208.37629</v>
      </c>
      <c r="G73" s="188"/>
      <c r="H73" s="188"/>
      <c r="I73" s="188">
        <v>2149208.37629</v>
      </c>
      <c r="J73" s="189">
        <v>5.3659954714792707E-2</v>
      </c>
      <c r="K73" s="190"/>
      <c r="L73" s="191">
        <v>2149454.1242900002</v>
      </c>
      <c r="M73" s="192">
        <v>4.3498089123211514E-2</v>
      </c>
      <c r="O73" s="193"/>
      <c r="S73" s="193"/>
    </row>
    <row r="74" spans="2:19" s="63" customFormat="1" ht="19.95" customHeight="1" x14ac:dyDescent="0.3">
      <c r="B74" s="184">
        <v>8</v>
      </c>
      <c r="C74" s="185" t="s">
        <v>66</v>
      </c>
      <c r="D74" s="186">
        <v>454076.87252735882</v>
      </c>
      <c r="E74" s="187">
        <v>9.3975708528361512E-2</v>
      </c>
      <c r="F74" s="188">
        <v>1679538.3099114418</v>
      </c>
      <c r="G74" s="188"/>
      <c r="H74" s="188"/>
      <c r="I74" s="188">
        <v>1679538.3099114418</v>
      </c>
      <c r="J74" s="189">
        <v>4.193355592963998E-2</v>
      </c>
      <c r="K74" s="190"/>
      <c r="L74" s="191">
        <v>2133615.1824388006</v>
      </c>
      <c r="M74" s="192">
        <v>4.3177559507587164E-2</v>
      </c>
      <c r="O74" s="193"/>
      <c r="S74" s="193"/>
    </row>
    <row r="75" spans="2:19" s="63" customFormat="1" ht="19.95" customHeight="1" x14ac:dyDescent="0.3">
      <c r="B75" s="184">
        <v>9</v>
      </c>
      <c r="C75" s="185" t="s">
        <v>69</v>
      </c>
      <c r="D75" s="186"/>
      <c r="E75" s="187">
        <v>0</v>
      </c>
      <c r="F75" s="188">
        <v>1947327</v>
      </c>
      <c r="G75" s="188"/>
      <c r="H75" s="188"/>
      <c r="I75" s="188">
        <v>1947327</v>
      </c>
      <c r="J75" s="189">
        <v>4.8619519534570006E-2</v>
      </c>
      <c r="K75" s="190"/>
      <c r="L75" s="191">
        <v>1947327</v>
      </c>
      <c r="M75" s="192">
        <v>3.940768143912611E-2</v>
      </c>
      <c r="O75" s="193"/>
      <c r="S75" s="193"/>
    </row>
    <row r="76" spans="2:19" s="63" customFormat="1" ht="19.95" customHeight="1" x14ac:dyDescent="0.3">
      <c r="B76" s="184">
        <v>10</v>
      </c>
      <c r="C76" s="185" t="s">
        <v>112</v>
      </c>
      <c r="D76" s="186">
        <v>306654.76300000004</v>
      </c>
      <c r="E76" s="187">
        <v>6.3465242054990254E-2</v>
      </c>
      <c r="F76" s="188">
        <v>1427888.3670000001</v>
      </c>
      <c r="G76" s="188"/>
      <c r="H76" s="188"/>
      <c r="I76" s="188">
        <v>1427888.3670000001</v>
      </c>
      <c r="J76" s="189">
        <v>3.5650533450489706E-2</v>
      </c>
      <c r="K76" s="190"/>
      <c r="L76" s="191">
        <v>1734543.1300000001</v>
      </c>
      <c r="M76" s="192">
        <v>3.5101615244622353E-2</v>
      </c>
      <c r="O76" s="193"/>
      <c r="S76" s="193"/>
    </row>
    <row r="77" spans="2:19" s="63" customFormat="1" ht="19.95" customHeight="1" x14ac:dyDescent="0.3">
      <c r="B77" s="184">
        <v>11</v>
      </c>
      <c r="C77" s="185" t="s">
        <v>87</v>
      </c>
      <c r="D77" s="186">
        <v>116901</v>
      </c>
      <c r="E77" s="187">
        <v>2.4193820402099591E-2</v>
      </c>
      <c r="F77" s="188">
        <v>392273</v>
      </c>
      <c r="G77" s="188">
        <v>1111372</v>
      </c>
      <c r="H77" s="188"/>
      <c r="I77" s="188">
        <v>1503645</v>
      </c>
      <c r="J77" s="189">
        <v>9.7940021302967504E-3</v>
      </c>
      <c r="K77" s="190"/>
      <c r="L77" s="191">
        <v>1620546</v>
      </c>
      <c r="M77" s="192">
        <v>3.279467728093436E-2</v>
      </c>
      <c r="O77" s="193"/>
      <c r="S77" s="193"/>
    </row>
    <row r="78" spans="2:19" s="63" customFormat="1" ht="19.95" customHeight="1" x14ac:dyDescent="0.3">
      <c r="B78" s="184">
        <v>12</v>
      </c>
      <c r="C78" s="185" t="s">
        <v>113</v>
      </c>
      <c r="D78" s="186">
        <v>125475.17296</v>
      </c>
      <c r="E78" s="187">
        <v>2.5968330463525743E-2</v>
      </c>
      <c r="F78" s="188">
        <v>1467686.8290425315</v>
      </c>
      <c r="G78" s="188">
        <v>6124.4131600000001</v>
      </c>
      <c r="H78" s="188"/>
      <c r="I78" s="188">
        <v>1473811.2422025315</v>
      </c>
      <c r="J78" s="189">
        <v>3.6644194044073992E-2</v>
      </c>
      <c r="K78" s="190"/>
      <c r="L78" s="191">
        <v>1599286.4151625317</v>
      </c>
      <c r="M78" s="192">
        <v>3.236445115722579E-2</v>
      </c>
      <c r="O78" s="193"/>
      <c r="S78" s="193"/>
    </row>
    <row r="79" spans="2:19" s="63" customFormat="1" ht="19.95" customHeight="1" x14ac:dyDescent="0.3">
      <c r="B79" s="184">
        <v>13</v>
      </c>
      <c r="C79" s="185" t="s">
        <v>73</v>
      </c>
      <c r="D79" s="186"/>
      <c r="E79" s="187">
        <v>0</v>
      </c>
      <c r="F79" s="188">
        <v>1554735.8449076833</v>
      </c>
      <c r="G79" s="188"/>
      <c r="H79" s="188"/>
      <c r="I79" s="188">
        <v>1554735.8449076833</v>
      </c>
      <c r="J79" s="189">
        <v>3.8817573927021662E-2</v>
      </c>
      <c r="K79" s="190"/>
      <c r="L79" s="191">
        <v>1554735.8449076833</v>
      </c>
      <c r="M79" s="192">
        <v>3.1462889847525641E-2</v>
      </c>
      <c r="O79" s="193"/>
      <c r="S79" s="193"/>
    </row>
    <row r="80" spans="2:19" s="63" customFormat="1" ht="19.95" customHeight="1" x14ac:dyDescent="0.3">
      <c r="B80" s="184">
        <v>14</v>
      </c>
      <c r="C80" s="185" t="s">
        <v>114</v>
      </c>
      <c r="D80" s="186">
        <v>61828.819619999995</v>
      </c>
      <c r="E80" s="187">
        <v>1.2796086924492446E-2</v>
      </c>
      <c r="F80" s="188">
        <v>1416537.3316099991</v>
      </c>
      <c r="G80" s="188"/>
      <c r="H80" s="188"/>
      <c r="I80" s="188">
        <v>1416537.3316099991</v>
      </c>
      <c r="J80" s="189">
        <v>3.5367128615615161E-2</v>
      </c>
      <c r="K80" s="190"/>
      <c r="L80" s="191">
        <v>1478366.151229999</v>
      </c>
      <c r="M80" s="192">
        <v>2.9917411065557422E-2</v>
      </c>
      <c r="O80" s="193"/>
      <c r="S80" s="193"/>
    </row>
    <row r="81" spans="2:19" s="63" customFormat="1" ht="19.95" customHeight="1" x14ac:dyDescent="0.3">
      <c r="B81" s="184">
        <v>15</v>
      </c>
      <c r="C81" s="185" t="s">
        <v>115</v>
      </c>
      <c r="D81" s="186">
        <v>5280.8752500000001</v>
      </c>
      <c r="E81" s="187">
        <v>1.0929294647983574E-3</v>
      </c>
      <c r="F81" s="188">
        <v>1347694.7633600009</v>
      </c>
      <c r="G81" s="188"/>
      <c r="H81" s="188"/>
      <c r="I81" s="188">
        <v>1347694.7633600009</v>
      </c>
      <c r="J81" s="189">
        <v>3.3648314779089111E-2</v>
      </c>
      <c r="K81" s="190"/>
      <c r="L81" s="191">
        <v>1352975.638610001</v>
      </c>
      <c r="M81" s="192">
        <v>2.7379907412181482E-2</v>
      </c>
      <c r="O81" s="193"/>
      <c r="S81" s="193"/>
    </row>
    <row r="82" spans="2:19" s="63" customFormat="1" ht="19.95" customHeight="1" x14ac:dyDescent="0.3">
      <c r="B82" s="184">
        <v>16</v>
      </c>
      <c r="C82" s="185" t="s">
        <v>74</v>
      </c>
      <c r="D82" s="186">
        <v>30696.367580000002</v>
      </c>
      <c r="E82" s="187">
        <v>6.3529174620178827E-3</v>
      </c>
      <c r="F82" s="188">
        <v>1123195.1963400003</v>
      </c>
      <c r="G82" s="188"/>
      <c r="H82" s="188"/>
      <c r="I82" s="188">
        <v>1123195.1963400003</v>
      </c>
      <c r="J82" s="189">
        <v>2.8043164188442844E-2</v>
      </c>
      <c r="K82" s="190"/>
      <c r="L82" s="191">
        <v>1153891.5639200003</v>
      </c>
      <c r="M82" s="192">
        <v>2.3351081336752583E-2</v>
      </c>
      <c r="O82" s="193"/>
      <c r="S82" s="193"/>
    </row>
    <row r="83" spans="2:19" s="63" customFormat="1" ht="19.95" customHeight="1" x14ac:dyDescent="0.3">
      <c r="B83" s="184">
        <v>17</v>
      </c>
      <c r="C83" s="185" t="s">
        <v>72</v>
      </c>
      <c r="D83" s="186">
        <v>56983.27046</v>
      </c>
      <c r="E83" s="187">
        <v>1.1793252507964064E-2</v>
      </c>
      <c r="F83" s="188">
        <v>1078951.5846699998</v>
      </c>
      <c r="G83" s="188"/>
      <c r="H83" s="188"/>
      <c r="I83" s="188">
        <v>1078951.5846699998</v>
      </c>
      <c r="J83" s="189">
        <v>2.6938520160054432E-2</v>
      </c>
      <c r="K83" s="190"/>
      <c r="L83" s="191">
        <v>1135934.8551299998</v>
      </c>
      <c r="M83" s="192">
        <v>2.2987694879474736E-2</v>
      </c>
      <c r="O83" s="193"/>
      <c r="S83" s="193"/>
    </row>
    <row r="84" spans="2:19" s="63" customFormat="1" ht="19.95" customHeight="1" x14ac:dyDescent="0.3">
      <c r="B84" s="184">
        <v>18</v>
      </c>
      <c r="C84" s="185" t="s">
        <v>116</v>
      </c>
      <c r="D84" s="186">
        <v>93003</v>
      </c>
      <c r="E84" s="187">
        <v>1.9247892480444721E-2</v>
      </c>
      <c r="F84" s="188">
        <v>953694</v>
      </c>
      <c r="G84" s="188"/>
      <c r="H84" s="188"/>
      <c r="I84" s="188">
        <v>953694</v>
      </c>
      <c r="J84" s="189">
        <v>2.3811175043021642E-2</v>
      </c>
      <c r="K84" s="190"/>
      <c r="L84" s="191">
        <v>1046697</v>
      </c>
      <c r="M84" s="192">
        <v>2.1181805592634922E-2</v>
      </c>
      <c r="O84" s="193"/>
      <c r="S84" s="193"/>
    </row>
    <row r="85" spans="2:19" s="63" customFormat="1" ht="19.95" customHeight="1" x14ac:dyDescent="0.3">
      <c r="B85" s="184">
        <v>19</v>
      </c>
      <c r="C85" s="185" t="s">
        <v>117</v>
      </c>
      <c r="D85" s="186">
        <v>205663</v>
      </c>
      <c r="E85" s="187">
        <v>4.2563995905569744E-2</v>
      </c>
      <c r="F85" s="188">
        <v>794470</v>
      </c>
      <c r="G85" s="188"/>
      <c r="H85" s="188"/>
      <c r="I85" s="188">
        <v>794470</v>
      </c>
      <c r="J85" s="189">
        <v>1.9835779858559877E-2</v>
      </c>
      <c r="K85" s="190"/>
      <c r="L85" s="191">
        <v>1000133</v>
      </c>
      <c r="M85" s="192">
        <v>2.0239498892973554E-2</v>
      </c>
      <c r="O85" s="193"/>
      <c r="S85" s="193"/>
    </row>
    <row r="86" spans="2:19" s="63" customFormat="1" ht="19.95" customHeight="1" x14ac:dyDescent="0.3">
      <c r="B86" s="184">
        <v>20</v>
      </c>
      <c r="C86" s="185" t="s">
        <v>118</v>
      </c>
      <c r="D86" s="186"/>
      <c r="E86" s="187">
        <v>0</v>
      </c>
      <c r="F86" s="188">
        <v>966667.55000000028</v>
      </c>
      <c r="G86" s="188"/>
      <c r="H86" s="188"/>
      <c r="I86" s="188">
        <v>966667.55000000028</v>
      </c>
      <c r="J86" s="189">
        <v>2.4135089705355054E-2</v>
      </c>
      <c r="K86" s="190"/>
      <c r="L86" s="191">
        <v>966667.55000000028</v>
      </c>
      <c r="M86" s="192">
        <v>1.9562265026849893E-2</v>
      </c>
      <c r="O86" s="193"/>
      <c r="S86" s="193"/>
    </row>
    <row r="87" spans="2:19" s="63" customFormat="1" ht="19.95" customHeight="1" x14ac:dyDescent="0.3">
      <c r="B87" s="184">
        <v>21</v>
      </c>
      <c r="C87" s="185" t="s">
        <v>80</v>
      </c>
      <c r="D87" s="186">
        <v>97420.467420000001</v>
      </c>
      <c r="E87" s="187">
        <v>2.0162131138724858E-2</v>
      </c>
      <c r="F87" s="188">
        <v>761389.09846880008</v>
      </c>
      <c r="G87" s="188"/>
      <c r="H87" s="188"/>
      <c r="I87" s="188">
        <v>761389.09846880008</v>
      </c>
      <c r="J87" s="189">
        <v>1.900983868986178E-2</v>
      </c>
      <c r="K87" s="190"/>
      <c r="L87" s="191">
        <v>858809.56588880008</v>
      </c>
      <c r="M87" s="192">
        <v>1.7379563776099248E-2</v>
      </c>
      <c r="O87" s="193"/>
      <c r="S87" s="193"/>
    </row>
    <row r="88" spans="2:19" s="63" customFormat="1" ht="19.95" customHeight="1" x14ac:dyDescent="0.3">
      <c r="B88" s="184">
        <v>22</v>
      </c>
      <c r="C88" s="185" t="s">
        <v>77</v>
      </c>
      <c r="D88" s="186">
        <v>25660</v>
      </c>
      <c r="E88" s="187">
        <v>5.3105912825200429E-3</v>
      </c>
      <c r="F88" s="188">
        <v>793498</v>
      </c>
      <c r="G88" s="188">
        <v>35687</v>
      </c>
      <c r="H88" s="188"/>
      <c r="I88" s="188">
        <v>829185</v>
      </c>
      <c r="J88" s="189">
        <v>1.9811511631915045E-2</v>
      </c>
      <c r="K88" s="190"/>
      <c r="L88" s="191">
        <v>854845</v>
      </c>
      <c r="M88" s="192">
        <v>1.7299333619792547E-2</v>
      </c>
      <c r="O88" s="193"/>
      <c r="S88" s="193"/>
    </row>
    <row r="89" spans="2:19" s="63" customFormat="1" ht="19.95" customHeight="1" x14ac:dyDescent="0.3">
      <c r="B89" s="184">
        <v>23</v>
      </c>
      <c r="C89" s="185" t="s">
        <v>86</v>
      </c>
      <c r="D89" s="186">
        <v>217472.50379154691</v>
      </c>
      <c r="E89" s="187">
        <v>4.5008089743694309E-2</v>
      </c>
      <c r="F89" s="188">
        <v>547015.14349149505</v>
      </c>
      <c r="G89" s="188"/>
      <c r="H89" s="188"/>
      <c r="I89" s="188">
        <v>547015.14349149505</v>
      </c>
      <c r="J89" s="189">
        <v>1.3657497407826399E-2</v>
      </c>
      <c r="K89" s="190"/>
      <c r="L89" s="191">
        <v>764487.64728304197</v>
      </c>
      <c r="M89" s="192">
        <v>1.5470789275903389E-2</v>
      </c>
      <c r="O89" s="193"/>
      <c r="S89" s="193"/>
    </row>
    <row r="90" spans="2:19" s="63" customFormat="1" ht="19.95" customHeight="1" x14ac:dyDescent="0.3">
      <c r="B90" s="184">
        <v>24</v>
      </c>
      <c r="C90" s="185" t="s">
        <v>120</v>
      </c>
      <c r="D90" s="186">
        <v>109355.772</v>
      </c>
      <c r="E90" s="187">
        <v>2.2632260696665994E-2</v>
      </c>
      <c r="F90" s="188">
        <v>499566.1</v>
      </c>
      <c r="G90" s="188"/>
      <c r="H90" s="188"/>
      <c r="I90" s="188">
        <v>499566.1</v>
      </c>
      <c r="J90" s="189">
        <v>1.2472822365097875E-2</v>
      </c>
      <c r="K90" s="190"/>
      <c r="L90" s="191">
        <v>608921.87199999997</v>
      </c>
      <c r="M90" s="192">
        <v>1.2322634643843753E-2</v>
      </c>
      <c r="O90" s="193"/>
      <c r="S90" s="193"/>
    </row>
    <row r="91" spans="2:19" s="63" customFormat="1" ht="19.95" customHeight="1" x14ac:dyDescent="0.3">
      <c r="B91" s="184">
        <v>25</v>
      </c>
      <c r="C91" s="185" t="s">
        <v>83</v>
      </c>
      <c r="D91" s="186">
        <v>133364.23199999999</v>
      </c>
      <c r="E91" s="187">
        <v>2.7601049409944681E-2</v>
      </c>
      <c r="F91" s="188">
        <v>474689.587</v>
      </c>
      <c r="G91" s="188"/>
      <c r="H91" s="188"/>
      <c r="I91" s="188">
        <v>474689.587</v>
      </c>
      <c r="J91" s="189">
        <v>1.1851722719401245E-2</v>
      </c>
      <c r="K91" s="190"/>
      <c r="L91" s="191">
        <v>608053.81900000002</v>
      </c>
      <c r="M91" s="192">
        <v>1.2305068022471853E-2</v>
      </c>
      <c r="O91" s="193"/>
      <c r="S91" s="193"/>
    </row>
    <row r="92" spans="2:19" s="63" customFormat="1" ht="19.95" customHeight="1" x14ac:dyDescent="0.3">
      <c r="B92" s="184">
        <v>26</v>
      </c>
      <c r="C92" s="185" t="s">
        <v>121</v>
      </c>
      <c r="D92" s="186">
        <v>69490.547520000007</v>
      </c>
      <c r="E92" s="187">
        <v>1.4381757438708372E-2</v>
      </c>
      <c r="F92" s="188">
        <v>520903.19741899997</v>
      </c>
      <c r="G92" s="188"/>
      <c r="H92" s="188"/>
      <c r="I92" s="188">
        <v>520903.19741899997</v>
      </c>
      <c r="J92" s="189">
        <v>1.300555231994064E-2</v>
      </c>
      <c r="K92" s="190"/>
      <c r="L92" s="191">
        <v>590393.744939</v>
      </c>
      <c r="M92" s="192">
        <v>1.1947684505072227E-2</v>
      </c>
      <c r="O92" s="193"/>
      <c r="S92" s="193"/>
    </row>
    <row r="93" spans="2:19" s="63" customFormat="1" ht="19.95" customHeight="1" x14ac:dyDescent="0.3">
      <c r="B93" s="184">
        <v>27</v>
      </c>
      <c r="C93" s="185" t="s">
        <v>124</v>
      </c>
      <c r="D93" s="186">
        <v>330004.92699999997</v>
      </c>
      <c r="E93" s="187">
        <v>6.8297789887562854E-2</v>
      </c>
      <c r="F93" s="188">
        <v>32602.989999999991</v>
      </c>
      <c r="G93" s="188">
        <v>141784.82199999999</v>
      </c>
      <c r="H93" s="188"/>
      <c r="I93" s="188">
        <v>174387.81199999998</v>
      </c>
      <c r="J93" s="189">
        <v>8.1400900269466305E-4</v>
      </c>
      <c r="K93" s="190"/>
      <c r="L93" s="191">
        <v>504392.73899999994</v>
      </c>
      <c r="M93" s="192">
        <v>1.0207298711885717E-2</v>
      </c>
      <c r="O93" s="193"/>
      <c r="S93" s="193"/>
    </row>
    <row r="94" spans="2:19" s="63" customFormat="1" ht="19.95" customHeight="1" x14ac:dyDescent="0.3">
      <c r="B94" s="184">
        <v>28</v>
      </c>
      <c r="C94" s="185" t="s">
        <v>122</v>
      </c>
      <c r="D94" s="186">
        <v>175451.23</v>
      </c>
      <c r="E94" s="187">
        <v>3.6311370714942288E-2</v>
      </c>
      <c r="F94" s="188">
        <v>294881</v>
      </c>
      <c r="G94" s="188"/>
      <c r="H94" s="188"/>
      <c r="I94" s="188">
        <v>294881</v>
      </c>
      <c r="J94" s="189">
        <v>7.3623857420317892E-3</v>
      </c>
      <c r="K94" s="190"/>
      <c r="L94" s="191">
        <v>470332.23</v>
      </c>
      <c r="M94" s="192">
        <v>9.518022751388848E-3</v>
      </c>
      <c r="O94" s="193"/>
      <c r="S94" s="193"/>
    </row>
    <row r="95" spans="2:19" s="63" customFormat="1" ht="19.95" customHeight="1" x14ac:dyDescent="0.3">
      <c r="B95" s="184">
        <v>29</v>
      </c>
      <c r="C95" s="185" t="s">
        <v>123</v>
      </c>
      <c r="D95" s="186">
        <v>24878.6558</v>
      </c>
      <c r="E95" s="187">
        <v>5.1488843574550545E-3</v>
      </c>
      <c r="F95" s="188">
        <v>403982.90240000002</v>
      </c>
      <c r="G95" s="188"/>
      <c r="H95" s="188"/>
      <c r="I95" s="188">
        <v>403982.90240000002</v>
      </c>
      <c r="J95" s="189">
        <v>1.0086366909547851E-2</v>
      </c>
      <c r="K95" s="190"/>
      <c r="L95" s="191">
        <v>428861.55820000003</v>
      </c>
      <c r="M95" s="192">
        <v>8.6787887535235957E-3</v>
      </c>
      <c r="O95" s="193"/>
      <c r="S95" s="193"/>
    </row>
    <row r="96" spans="2:19" s="63" customFormat="1" ht="19.95" customHeight="1" x14ac:dyDescent="0.3">
      <c r="B96" s="184">
        <v>30</v>
      </c>
      <c r="C96" s="185" t="s">
        <v>127</v>
      </c>
      <c r="D96" s="186">
        <v>138890.74708292371</v>
      </c>
      <c r="E96" s="187">
        <v>2.8744816472379999E-2</v>
      </c>
      <c r="F96" s="188">
        <v>67135.753920000003</v>
      </c>
      <c r="G96" s="188">
        <v>116976.83459555199</v>
      </c>
      <c r="H96" s="188"/>
      <c r="I96" s="188">
        <v>184112.58851555199</v>
      </c>
      <c r="J96" s="189">
        <v>1.6761992717101569E-3</v>
      </c>
      <c r="K96" s="190"/>
      <c r="L96" s="191">
        <v>323003.33559847571</v>
      </c>
      <c r="M96" s="192">
        <v>6.5365562912853732E-3</v>
      </c>
      <c r="O96" s="193"/>
      <c r="S96" s="193"/>
    </row>
    <row r="97" spans="2:19" s="63" customFormat="1" ht="19.95" customHeight="1" x14ac:dyDescent="0.3">
      <c r="B97" s="184">
        <v>31</v>
      </c>
      <c r="C97" s="185" t="s">
        <v>125</v>
      </c>
      <c r="D97" s="186">
        <v>202760.658</v>
      </c>
      <c r="E97" s="187">
        <v>4.1963327467374426E-2</v>
      </c>
      <c r="F97" s="188">
        <v>68445.419000000009</v>
      </c>
      <c r="G97" s="188"/>
      <c r="H97" s="188"/>
      <c r="I97" s="188">
        <v>68445.419000000009</v>
      </c>
      <c r="J97" s="189">
        <v>1.708898087543761E-3</v>
      </c>
      <c r="K97" s="190"/>
      <c r="L97" s="191">
        <v>271206.07699999999</v>
      </c>
      <c r="M97" s="192">
        <v>5.4883451453048744E-3</v>
      </c>
      <c r="O97" s="193"/>
      <c r="S97" s="193"/>
    </row>
    <row r="98" spans="2:19" s="63" customFormat="1" ht="19.95" customHeight="1" x14ac:dyDescent="0.3">
      <c r="B98" s="184">
        <v>32</v>
      </c>
      <c r="C98" s="185" t="s">
        <v>94</v>
      </c>
      <c r="D98" s="186">
        <v>29723</v>
      </c>
      <c r="E98" s="187">
        <v>6.1514693955706636E-3</v>
      </c>
      <c r="F98" s="188">
        <v>224635</v>
      </c>
      <c r="G98" s="188"/>
      <c r="H98" s="188"/>
      <c r="I98" s="188">
        <v>224635</v>
      </c>
      <c r="J98" s="189">
        <v>5.6085319880267324E-3</v>
      </c>
      <c r="K98" s="190"/>
      <c r="L98" s="191">
        <v>254358</v>
      </c>
      <c r="M98" s="192">
        <v>5.1473938560361145E-3</v>
      </c>
      <c r="O98" s="193"/>
      <c r="S98" s="193"/>
    </row>
    <row r="99" spans="2:19" s="63" customFormat="1" ht="19.95" customHeight="1" x14ac:dyDescent="0.3">
      <c r="B99" s="184">
        <v>33</v>
      </c>
      <c r="C99" s="185" t="s">
        <v>133</v>
      </c>
      <c r="D99" s="186">
        <v>103233.06676</v>
      </c>
      <c r="E99" s="187">
        <v>2.1365106173167017E-2</v>
      </c>
      <c r="F99" s="188">
        <v>18933.157460000002</v>
      </c>
      <c r="G99" s="188"/>
      <c r="H99" s="188"/>
      <c r="I99" s="188">
        <v>18933.157460000002</v>
      </c>
      <c r="J99" s="189">
        <v>4.7271003738846119E-4</v>
      </c>
      <c r="K99" s="190">
        <v>123898.76328999999</v>
      </c>
      <c r="L99" s="191">
        <v>246064.98751000001</v>
      </c>
      <c r="M99" s="192">
        <v>4.9795697595301789E-3</v>
      </c>
      <c r="O99" s="193"/>
      <c r="S99" s="193"/>
    </row>
    <row r="100" spans="2:19" s="63" customFormat="1" ht="19.95" customHeight="1" x14ac:dyDescent="0.3">
      <c r="B100" s="184">
        <v>34</v>
      </c>
      <c r="C100" s="185" t="s">
        <v>126</v>
      </c>
      <c r="D100" s="186">
        <v>58786.632080000003</v>
      </c>
      <c r="E100" s="187">
        <v>1.2166476065968867E-2</v>
      </c>
      <c r="F100" s="188">
        <v>153730.34778000013</v>
      </c>
      <c r="G100" s="188"/>
      <c r="H100" s="188"/>
      <c r="I100" s="188">
        <v>153730.34778000013</v>
      </c>
      <c r="J100" s="189">
        <v>3.8382334589650105E-3</v>
      </c>
      <c r="K100" s="190">
        <v>18051</v>
      </c>
      <c r="L100" s="191">
        <v>230567.97986000014</v>
      </c>
      <c r="M100" s="192">
        <v>4.6659598004781576E-3</v>
      </c>
      <c r="O100" s="193"/>
      <c r="S100" s="193"/>
    </row>
    <row r="101" spans="2:19" s="63" customFormat="1" ht="19.95" customHeight="1" x14ac:dyDescent="0.3">
      <c r="B101" s="184">
        <v>35</v>
      </c>
      <c r="C101" s="185" t="s">
        <v>93</v>
      </c>
      <c r="D101" s="186">
        <v>45426.657999999996</v>
      </c>
      <c r="E101" s="187">
        <v>9.4014970369765919E-3</v>
      </c>
      <c r="F101" s="188">
        <v>159053.51407</v>
      </c>
      <c r="G101" s="188"/>
      <c r="H101" s="188"/>
      <c r="I101" s="188">
        <v>159053.51407</v>
      </c>
      <c r="J101" s="189">
        <v>3.9711386091644445E-3</v>
      </c>
      <c r="K101" s="190"/>
      <c r="L101" s="191">
        <v>204480.17207</v>
      </c>
      <c r="M101" s="192">
        <v>4.1380258588065858E-3</v>
      </c>
      <c r="O101" s="193"/>
      <c r="S101" s="193"/>
    </row>
    <row r="102" spans="2:19" s="63" customFormat="1" ht="19.95" customHeight="1" x14ac:dyDescent="0.3">
      <c r="B102" s="184">
        <v>36</v>
      </c>
      <c r="C102" s="185" t="s">
        <v>128</v>
      </c>
      <c r="D102" s="186">
        <v>12284.79876</v>
      </c>
      <c r="E102" s="187">
        <v>2.5424608418694087E-3</v>
      </c>
      <c r="F102" s="188">
        <v>190161.36967999997</v>
      </c>
      <c r="G102" s="188"/>
      <c r="H102" s="188">
        <v>254.76222999999999</v>
      </c>
      <c r="I102" s="188">
        <v>190416.13190999997</v>
      </c>
      <c r="J102" s="189">
        <v>4.7478181260144532E-3</v>
      </c>
      <c r="K102" s="190"/>
      <c r="L102" s="191">
        <v>202700.93066999997</v>
      </c>
      <c r="M102" s="192">
        <v>4.1020196932809675E-3</v>
      </c>
      <c r="O102" s="193"/>
      <c r="S102" s="193"/>
    </row>
    <row r="103" spans="2:19" s="63" customFormat="1" ht="19.95" customHeight="1" x14ac:dyDescent="0.3">
      <c r="B103" s="184">
        <v>37</v>
      </c>
      <c r="C103" s="185" t="s">
        <v>154</v>
      </c>
      <c r="D103" s="186"/>
      <c r="E103" s="187">
        <v>0</v>
      </c>
      <c r="F103" s="188">
        <v>103253.35524440439</v>
      </c>
      <c r="G103" s="188"/>
      <c r="H103" s="188"/>
      <c r="I103" s="188">
        <v>103253.35524440439</v>
      </c>
      <c r="J103" s="189">
        <v>2.5779586696611382E-3</v>
      </c>
      <c r="K103" s="190">
        <v>76710</v>
      </c>
      <c r="L103" s="191">
        <v>179963.3552444044</v>
      </c>
      <c r="M103" s="192">
        <v>3.6418837587050218E-3</v>
      </c>
      <c r="O103" s="193"/>
      <c r="S103" s="193"/>
    </row>
    <row r="104" spans="2:19" s="63" customFormat="1" ht="19.95" customHeight="1" x14ac:dyDescent="0.3">
      <c r="B104" s="184">
        <v>38</v>
      </c>
      <c r="C104" s="185" t="s">
        <v>129</v>
      </c>
      <c r="D104" s="186">
        <v>72440</v>
      </c>
      <c r="E104" s="187">
        <v>1.4992175857589708E-2</v>
      </c>
      <c r="F104" s="188">
        <v>88152</v>
      </c>
      <c r="G104" s="188"/>
      <c r="H104" s="188"/>
      <c r="I104" s="188">
        <v>88152</v>
      </c>
      <c r="J104" s="189">
        <v>2.2009184312708728E-3</v>
      </c>
      <c r="K104" s="190"/>
      <c r="L104" s="191">
        <v>160592</v>
      </c>
      <c r="M104" s="192">
        <v>3.2498693735937209E-3</v>
      </c>
      <c r="O104" s="193"/>
      <c r="S104" s="193"/>
    </row>
    <row r="105" spans="2:19" s="63" customFormat="1" ht="19.95" customHeight="1" x14ac:dyDescent="0.3">
      <c r="B105" s="184">
        <v>39</v>
      </c>
      <c r="C105" s="185" t="s">
        <v>130</v>
      </c>
      <c r="D105" s="186">
        <v>16480</v>
      </c>
      <c r="E105" s="187">
        <v>3.4106993116106901E-3</v>
      </c>
      <c r="F105" s="188">
        <v>126004</v>
      </c>
      <c r="G105" s="188"/>
      <c r="H105" s="188"/>
      <c r="I105" s="188">
        <v>126004</v>
      </c>
      <c r="J105" s="189">
        <v>3.1459811009830188E-3</v>
      </c>
      <c r="K105" s="190"/>
      <c r="L105" s="191">
        <v>142484</v>
      </c>
      <c r="M105" s="192">
        <v>2.8834212652381671E-3</v>
      </c>
      <c r="O105" s="193"/>
      <c r="S105" s="193"/>
    </row>
    <row r="106" spans="2:19" s="63" customFormat="1" ht="19.95" customHeight="1" x14ac:dyDescent="0.3">
      <c r="B106" s="184">
        <v>40</v>
      </c>
      <c r="C106" s="185" t="s">
        <v>131</v>
      </c>
      <c r="D106" s="186">
        <v>1362.2919999999999</v>
      </c>
      <c r="E106" s="187">
        <v>2.8193982928475424E-4</v>
      </c>
      <c r="F106" s="188">
        <v>136960.13400000002</v>
      </c>
      <c r="G106" s="188"/>
      <c r="H106" s="188"/>
      <c r="I106" s="188">
        <v>136960.13400000002</v>
      </c>
      <c r="J106" s="189">
        <v>3.4195263098957323E-3</v>
      </c>
      <c r="K106" s="190"/>
      <c r="L106" s="191">
        <v>138322.42600000001</v>
      </c>
      <c r="M106" s="192">
        <v>2.7992042937293508E-3</v>
      </c>
      <c r="O106" s="193"/>
      <c r="S106" s="193"/>
    </row>
    <row r="107" spans="2:19" s="63" customFormat="1" ht="19.95" customHeight="1" x14ac:dyDescent="0.3">
      <c r="B107" s="184"/>
      <c r="C107" s="185" t="s">
        <v>155</v>
      </c>
      <c r="D107" s="186">
        <v>280741.44240828569</v>
      </c>
      <c r="E107" s="187">
        <v>5.8102223565687651E-2</v>
      </c>
      <c r="F107" s="188">
        <v>1755371.0056573392</v>
      </c>
      <c r="G107" s="188">
        <v>97898.376600000003</v>
      </c>
      <c r="H107" s="188">
        <v>0</v>
      </c>
      <c r="I107" s="188">
        <v>1853269.3822573391</v>
      </c>
      <c r="J107" s="189">
        <v>4.3826894455823176E-2</v>
      </c>
      <c r="K107" s="190">
        <v>73785.900363598528</v>
      </c>
      <c r="L107" s="191">
        <v>2207796.7250292231</v>
      </c>
      <c r="M107" s="192">
        <v>4.4678757097445655E-2</v>
      </c>
    </row>
    <row r="108" spans="2:19" s="63" customFormat="1" ht="19.95" customHeight="1" x14ac:dyDescent="0.3">
      <c r="B108" s="199"/>
      <c r="C108" s="200" t="s">
        <v>57</v>
      </c>
      <c r="D108" s="194">
        <f t="shared" ref="D108:M108" si="1">SUM(D67:D107)</f>
        <v>4831853.674083448</v>
      </c>
      <c r="E108" s="195">
        <f t="shared" si="1"/>
        <v>1.0000000000000999</v>
      </c>
      <c r="F108" s="196">
        <f t="shared" si="1"/>
        <v>40052370.295749001</v>
      </c>
      <c r="G108" s="196">
        <f t="shared" si="1"/>
        <v>1574195.8626662518</v>
      </c>
      <c r="H108" s="196">
        <f t="shared" si="1"/>
        <v>254.76222999999999</v>
      </c>
      <c r="I108" s="196">
        <f t="shared" si="1"/>
        <v>41626820.920645252</v>
      </c>
      <c r="J108" s="197">
        <f t="shared" si="1"/>
        <v>1.0000000000000002</v>
      </c>
      <c r="K108" s="198">
        <f t="shared" si="1"/>
        <v>2956234.6028113109</v>
      </c>
      <c r="L108" s="201">
        <f t="shared" si="1"/>
        <v>49414909.197540022</v>
      </c>
      <c r="M108" s="202">
        <f t="shared" si="1"/>
        <v>1</v>
      </c>
    </row>
    <row r="109" spans="2:19" ht="15.6" customHeight="1" x14ac:dyDescent="0.2"/>
  </sheetData>
  <mergeCells count="18">
    <mergeCell ref="B57:K57"/>
    <mergeCell ref="D61:E65"/>
    <mergeCell ref="L61:M65"/>
    <mergeCell ref="B59:B66"/>
    <mergeCell ref="C59:C66"/>
    <mergeCell ref="D59:M59"/>
    <mergeCell ref="D60:M60"/>
    <mergeCell ref="F61:J64"/>
    <mergeCell ref="K61:K65"/>
    <mergeCell ref="C5:C11"/>
    <mergeCell ref="D5:M5"/>
    <mergeCell ref="D6:M6"/>
    <mergeCell ref="F7:J9"/>
    <mergeCell ref="B3:J3"/>
    <mergeCell ref="K7:K10"/>
    <mergeCell ref="D7:E10"/>
    <mergeCell ref="L7:M10"/>
    <mergeCell ref="B5:B11"/>
  </mergeCells>
  <pageMargins left="0.7" right="0.7" top="0.75" bottom="0.75" header="0.3" footer="0.3"/>
  <pageSetup scale="3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showGridLines="0" view="pageBreakPreview" zoomScale="80" zoomScaleNormal="100" zoomScaleSheetLayoutView="80" workbookViewId="0"/>
  </sheetViews>
  <sheetFormatPr defaultRowHeight="14.4" x14ac:dyDescent="0.3"/>
  <cols>
    <col min="1" max="1" width="2.6640625" customWidth="1"/>
    <col min="2" max="2" width="20" customWidth="1"/>
    <col min="3" max="3" width="26.44140625" customWidth="1"/>
    <col min="4" max="4" width="21.88671875" customWidth="1"/>
    <col min="5" max="5" width="22.6640625" customWidth="1"/>
    <col min="6" max="6" width="22" customWidth="1"/>
    <col min="7" max="7" width="20.5546875" customWidth="1"/>
    <col min="8" max="8" width="25.109375" customWidth="1"/>
    <col min="9" max="9" width="21" customWidth="1"/>
    <col min="10" max="10" width="9.88671875" bestFit="1" customWidth="1"/>
  </cols>
  <sheetData>
    <row r="1" spans="2:10" ht="15.6" customHeight="1" x14ac:dyDescent="0.3">
      <c r="B1" s="327"/>
      <c r="C1" s="327"/>
      <c r="D1" s="327"/>
      <c r="E1" s="327"/>
      <c r="F1" s="327"/>
      <c r="G1" s="327"/>
      <c r="H1" s="327"/>
    </row>
    <row r="2" spans="2:10" ht="16.2" customHeight="1" x14ac:dyDescent="0.3">
      <c r="B2" s="119" t="s">
        <v>156</v>
      </c>
      <c r="C2" s="119"/>
      <c r="D2" s="119"/>
      <c r="E2" s="119"/>
      <c r="F2" s="119"/>
      <c r="G2" s="119"/>
      <c r="H2" s="119"/>
    </row>
    <row r="3" spans="2:10" ht="13.95" customHeight="1" x14ac:dyDescent="0.3">
      <c r="B3" s="326" t="s">
        <v>157</v>
      </c>
      <c r="C3" s="326"/>
      <c r="D3" s="326"/>
      <c r="E3" s="326"/>
      <c r="F3" s="326"/>
      <c r="G3" s="326"/>
      <c r="H3" s="326"/>
      <c r="I3" s="326"/>
    </row>
    <row r="4" spans="2:10" ht="13.95" customHeight="1" thickBot="1" x14ac:dyDescent="0.35">
      <c r="B4" s="119"/>
      <c r="C4" s="119"/>
      <c r="D4" s="119"/>
      <c r="E4" s="119"/>
      <c r="F4" s="119"/>
      <c r="G4" s="119"/>
      <c r="H4" s="119"/>
      <c r="I4" s="119"/>
    </row>
    <row r="5" spans="2:10" ht="19.2" customHeight="1" thickBot="1" x14ac:dyDescent="0.35">
      <c r="B5" s="2"/>
      <c r="C5" s="330" t="s">
        <v>158</v>
      </c>
      <c r="D5" s="332" t="s">
        <v>159</v>
      </c>
      <c r="E5" s="333"/>
      <c r="F5" s="333"/>
      <c r="G5" s="333"/>
      <c r="H5" s="333"/>
      <c r="I5" s="334"/>
    </row>
    <row r="6" spans="2:10" ht="19.95" customHeight="1" x14ac:dyDescent="0.3">
      <c r="B6" s="328" t="s">
        <v>24</v>
      </c>
      <c r="C6" s="331"/>
      <c r="D6" s="31" t="s">
        <v>160</v>
      </c>
      <c r="E6" s="31" t="s">
        <v>161</v>
      </c>
      <c r="F6" s="31" t="s">
        <v>162</v>
      </c>
      <c r="G6" s="31" t="s">
        <v>163</v>
      </c>
      <c r="H6" s="31" t="s">
        <v>164</v>
      </c>
      <c r="I6" s="31" t="s">
        <v>165</v>
      </c>
    </row>
    <row r="7" spans="2:10" ht="19.95" customHeight="1" thickBot="1" x14ac:dyDescent="0.35">
      <c r="B7" s="329"/>
      <c r="C7" s="32" t="s">
        <v>166</v>
      </c>
      <c r="D7" s="32" t="s">
        <v>166</v>
      </c>
      <c r="E7" s="32" t="s">
        <v>166</v>
      </c>
      <c r="F7" s="32" t="s">
        <v>166</v>
      </c>
      <c r="G7" s="32" t="s">
        <v>166</v>
      </c>
      <c r="H7" s="32" t="s">
        <v>166</v>
      </c>
      <c r="I7" s="32" t="s">
        <v>166</v>
      </c>
    </row>
    <row r="8" spans="2:10" ht="19.95" customHeight="1" x14ac:dyDescent="0.3">
      <c r="B8" s="30">
        <v>2023</v>
      </c>
      <c r="C8" s="29">
        <v>4831853.6769334488</v>
      </c>
      <c r="D8" s="29">
        <v>10465045.250829002</v>
      </c>
      <c r="E8" s="29">
        <v>1324328.9838721429</v>
      </c>
      <c r="F8" s="29">
        <v>17459891.192300696</v>
      </c>
      <c r="G8" s="29">
        <v>5565762.6985899024</v>
      </c>
      <c r="H8" s="29">
        <v>5237341.1005373988</v>
      </c>
      <c r="I8" s="29">
        <v>40052369.226129137</v>
      </c>
    </row>
    <row r="9" spans="2:10" ht="19.95" customHeight="1" thickBot="1" x14ac:dyDescent="0.35">
      <c r="B9" s="130">
        <v>2024</v>
      </c>
      <c r="C9" s="131">
        <v>4841778</v>
      </c>
      <c r="D9" s="131">
        <v>12584551.738545101</v>
      </c>
      <c r="E9" s="131">
        <v>1509232.8054229598</v>
      </c>
      <c r="F9" s="131">
        <v>19427805.789227225</v>
      </c>
      <c r="G9" s="131">
        <v>6240981.3980035074</v>
      </c>
      <c r="H9" s="131">
        <v>5315309.4463045346</v>
      </c>
      <c r="I9" s="131">
        <v>45077878.368087329</v>
      </c>
      <c r="J9" s="232"/>
    </row>
    <row r="10" spans="2:10" x14ac:dyDescent="0.3">
      <c r="J10" s="233"/>
    </row>
    <row r="12" spans="2:10" x14ac:dyDescent="0.3">
      <c r="B12" s="119" t="s">
        <v>167</v>
      </c>
      <c r="C12" s="119"/>
      <c r="D12" s="119"/>
      <c r="E12" s="119"/>
      <c r="F12" s="119"/>
      <c r="G12" s="119"/>
      <c r="H12" s="119"/>
    </row>
    <row r="13" spans="2:10" x14ac:dyDescent="0.3">
      <c r="B13" s="326" t="s">
        <v>157</v>
      </c>
      <c r="C13" s="326"/>
      <c r="D13" s="326"/>
      <c r="E13" s="326"/>
      <c r="F13" s="326"/>
      <c r="G13" s="326"/>
      <c r="H13" s="326"/>
    </row>
    <row r="43" ht="19.95" customHeight="1" x14ac:dyDescent="0.3"/>
  </sheetData>
  <mergeCells count="6">
    <mergeCell ref="B13:H13"/>
    <mergeCell ref="B1:H1"/>
    <mergeCell ref="B6:B7"/>
    <mergeCell ref="B3:I3"/>
    <mergeCell ref="C5:C6"/>
    <mergeCell ref="D5:I5"/>
  </mergeCells>
  <pageMargins left="0.7" right="0.7" top="0.75" bottom="0.75" header="0.3" footer="0.3"/>
  <pageSetup scale="4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7"/>
  <sheetViews>
    <sheetView showGridLines="0" view="pageBreakPreview" zoomScale="80" zoomScaleNormal="100" zoomScaleSheetLayoutView="80" workbookViewId="0">
      <selection activeCell="P20" sqref="P20"/>
    </sheetView>
  </sheetViews>
  <sheetFormatPr defaultColWidth="8.88671875" defaultRowHeight="13.2" x14ac:dyDescent="0.25"/>
  <cols>
    <col min="1" max="1" width="4.109375" style="2" customWidth="1"/>
    <col min="2" max="2" width="31.6640625" style="2" customWidth="1"/>
    <col min="3" max="3" width="19" style="2" customWidth="1"/>
    <col min="4" max="4" width="16.44140625" style="2" customWidth="1"/>
    <col min="5" max="5" width="18.109375" style="2" customWidth="1"/>
    <col min="6" max="6" width="16" style="2" customWidth="1"/>
    <col min="7" max="7" width="16.88671875" style="2" customWidth="1"/>
    <col min="8" max="8" width="18.6640625" style="2" customWidth="1"/>
    <col min="9" max="9" width="18.109375" style="2" customWidth="1"/>
    <col min="10" max="16384" width="8.88671875" style="2"/>
  </cols>
  <sheetData>
    <row r="2" spans="2:9" ht="13.8" x14ac:dyDescent="0.25">
      <c r="B2" s="297" t="s">
        <v>168</v>
      </c>
      <c r="C2" s="297"/>
      <c r="D2" s="297"/>
      <c r="E2" s="297"/>
      <c r="F2" s="297"/>
      <c r="G2" s="297"/>
      <c r="H2" s="297"/>
    </row>
    <row r="3" spans="2:9" ht="13.8" x14ac:dyDescent="0.25">
      <c r="B3" s="335" t="s">
        <v>169</v>
      </c>
      <c r="C3" s="335"/>
      <c r="D3" s="335"/>
      <c r="E3" s="335"/>
      <c r="F3" s="335"/>
      <c r="G3" s="335"/>
      <c r="H3" s="335"/>
      <c r="I3" s="335"/>
    </row>
    <row r="4" spans="2:9" ht="14.4" thickBot="1" x14ac:dyDescent="0.3">
      <c r="B4" s="235"/>
      <c r="C4" s="235"/>
      <c r="D4" s="235"/>
      <c r="E4" s="235"/>
      <c r="F4" s="235"/>
      <c r="G4" s="235"/>
      <c r="H4" s="235"/>
      <c r="I4" s="235"/>
    </row>
    <row r="5" spans="2:9" ht="15" customHeight="1" thickBot="1" x14ac:dyDescent="0.3">
      <c r="C5" s="330" t="s">
        <v>170</v>
      </c>
      <c r="D5" s="332" t="s">
        <v>159</v>
      </c>
      <c r="E5" s="333"/>
      <c r="F5" s="333"/>
      <c r="G5" s="333"/>
      <c r="H5" s="333"/>
      <c r="I5" s="334"/>
    </row>
    <row r="6" spans="2:9" ht="32.4" customHeight="1" x14ac:dyDescent="0.25">
      <c r="B6" s="336" t="s">
        <v>171</v>
      </c>
      <c r="C6" s="331"/>
      <c r="D6" s="31" t="s">
        <v>172</v>
      </c>
      <c r="E6" s="31" t="s">
        <v>173</v>
      </c>
      <c r="F6" s="31" t="s">
        <v>174</v>
      </c>
      <c r="G6" s="31" t="s">
        <v>175</v>
      </c>
      <c r="H6" s="31" t="s">
        <v>176</v>
      </c>
      <c r="I6" s="31" t="s">
        <v>165</v>
      </c>
    </row>
    <row r="7" spans="2:9" ht="19.95" customHeight="1" x14ac:dyDescent="0.25">
      <c r="B7" s="337"/>
      <c r="C7" s="33" t="s">
        <v>166</v>
      </c>
      <c r="D7" s="33" t="s">
        <v>166</v>
      </c>
      <c r="E7" s="33" t="s">
        <v>166</v>
      </c>
      <c r="F7" s="33" t="s">
        <v>166</v>
      </c>
      <c r="G7" s="33" t="s">
        <v>166</v>
      </c>
      <c r="H7" s="33" t="s">
        <v>166</v>
      </c>
      <c r="I7" s="33" t="s">
        <v>166</v>
      </c>
    </row>
    <row r="8" spans="2:9" ht="19.95" customHeight="1" x14ac:dyDescent="0.25">
      <c r="B8" s="35" t="s">
        <v>26</v>
      </c>
      <c r="C8" s="36">
        <v>4841778</v>
      </c>
      <c r="D8" s="36">
        <v>12584551.738545101</v>
      </c>
      <c r="E8" s="36">
        <v>1509232.8054229598</v>
      </c>
      <c r="F8" s="36">
        <v>19427805.789227225</v>
      </c>
      <c r="G8" s="36">
        <v>6240981.3980035074</v>
      </c>
      <c r="H8" s="36">
        <v>5315309.4463045346</v>
      </c>
      <c r="I8" s="34">
        <v>45077878.368087329</v>
      </c>
    </row>
    <row r="9" spans="2:9" ht="19.95" customHeight="1" x14ac:dyDescent="0.25">
      <c r="B9" s="132" t="s">
        <v>177</v>
      </c>
      <c r="C9" s="34">
        <v>183875427.07269651</v>
      </c>
      <c r="D9" s="34">
        <v>16798661.089624744</v>
      </c>
      <c r="E9" s="34">
        <v>4643906.1504753754</v>
      </c>
      <c r="F9" s="34">
        <v>61017979.282779187</v>
      </c>
      <c r="G9" s="34">
        <v>23203264.082549732</v>
      </c>
      <c r="H9" s="34">
        <v>13125892.137409063</v>
      </c>
      <c r="I9" s="34">
        <v>118789702.7428381</v>
      </c>
    </row>
    <row r="10" spans="2:9" ht="19.95" customHeight="1" thickBot="1" x14ac:dyDescent="0.3">
      <c r="B10" s="133" t="s">
        <v>178</v>
      </c>
      <c r="C10" s="134">
        <f t="shared" ref="C10:H10" si="0">(C8/C9)*100</f>
        <v>2.6331838229182019</v>
      </c>
      <c r="D10" s="134">
        <f t="shared" si="0"/>
        <v>74.914016488597539</v>
      </c>
      <c r="E10" s="134">
        <f t="shared" si="0"/>
        <v>32.499209857384102</v>
      </c>
      <c r="F10" s="134">
        <f t="shared" si="0"/>
        <v>31.839477507427453</v>
      </c>
      <c r="G10" s="134">
        <f t="shared" si="0"/>
        <v>26.896997662915474</v>
      </c>
      <c r="H10" s="134">
        <f t="shared" si="0"/>
        <v>40.494843250736409</v>
      </c>
      <c r="I10" s="134">
        <f>(I8/I9)*100</f>
        <v>37.947631256956825</v>
      </c>
    </row>
    <row r="11" spans="2:9" x14ac:dyDescent="0.25">
      <c r="C11" s="51"/>
      <c r="D11" s="51"/>
      <c r="E11" s="51"/>
      <c r="F11" s="51"/>
      <c r="G11" s="51"/>
      <c r="H11" s="51"/>
    </row>
    <row r="12" spans="2:9" x14ac:dyDescent="0.25">
      <c r="H12" s="66"/>
    </row>
    <row r="13" spans="2:9" ht="13.8" x14ac:dyDescent="0.25">
      <c r="B13" s="297" t="s">
        <v>179</v>
      </c>
      <c r="C13" s="297"/>
      <c r="D13" s="297"/>
      <c r="E13" s="297"/>
      <c r="F13" s="297"/>
      <c r="G13" s="297"/>
      <c r="H13" s="297"/>
    </row>
    <row r="14" spans="2:9" ht="13.8" x14ac:dyDescent="0.25">
      <c r="B14" s="335" t="s">
        <v>180</v>
      </c>
      <c r="C14" s="335"/>
      <c r="D14" s="335"/>
      <c r="E14" s="335"/>
      <c r="F14" s="335"/>
      <c r="G14" s="335"/>
      <c r="H14" s="335"/>
      <c r="I14" s="335"/>
    </row>
    <row r="15" spans="2:9" ht="13.8" x14ac:dyDescent="0.25">
      <c r="B15" s="234"/>
      <c r="C15" s="234"/>
      <c r="D15" s="234"/>
      <c r="E15" s="234"/>
      <c r="F15" s="234"/>
      <c r="G15" s="234"/>
      <c r="H15" s="234"/>
      <c r="I15" s="234"/>
    </row>
    <row r="16" spans="2:9" ht="14.4" thickBot="1" x14ac:dyDescent="0.3">
      <c r="B16" s="234"/>
      <c r="C16" s="234"/>
      <c r="D16" s="234"/>
      <c r="E16" s="234"/>
      <c r="F16" s="234"/>
      <c r="G16" s="234"/>
      <c r="H16" s="234"/>
      <c r="I16" s="234"/>
    </row>
    <row r="17" spans="2:9" ht="18.600000000000001" customHeight="1" thickBot="1" x14ac:dyDescent="0.3">
      <c r="C17" s="330" t="s">
        <v>170</v>
      </c>
      <c r="D17" s="332" t="s">
        <v>159</v>
      </c>
      <c r="E17" s="333"/>
      <c r="F17" s="333"/>
      <c r="G17" s="333"/>
      <c r="H17" s="333"/>
      <c r="I17" s="334"/>
    </row>
    <row r="18" spans="2:9" ht="31.95" customHeight="1" x14ac:dyDescent="0.25">
      <c r="B18" s="336" t="s">
        <v>171</v>
      </c>
      <c r="C18" s="331"/>
      <c r="D18" s="31" t="s">
        <v>172</v>
      </c>
      <c r="E18" s="31" t="s">
        <v>173</v>
      </c>
      <c r="F18" s="31" t="s">
        <v>174</v>
      </c>
      <c r="G18" s="31" t="s">
        <v>175</v>
      </c>
      <c r="H18" s="31" t="s">
        <v>176</v>
      </c>
      <c r="I18" s="31" t="s">
        <v>165</v>
      </c>
    </row>
    <row r="19" spans="2:9" ht="19.95" customHeight="1" x14ac:dyDescent="0.25">
      <c r="B19" s="338"/>
      <c r="C19" s="33" t="s">
        <v>166</v>
      </c>
      <c r="D19" s="33" t="s">
        <v>166</v>
      </c>
      <c r="E19" s="33" t="s">
        <v>166</v>
      </c>
      <c r="F19" s="33" t="s">
        <v>166</v>
      </c>
      <c r="G19" s="33" t="s">
        <v>166</v>
      </c>
      <c r="H19" s="33" t="s">
        <v>166</v>
      </c>
      <c r="I19" s="33" t="s">
        <v>166</v>
      </c>
    </row>
    <row r="20" spans="2:9" ht="19.95" customHeight="1" x14ac:dyDescent="0.25">
      <c r="B20" s="135" t="s">
        <v>26</v>
      </c>
      <c r="C20" s="37">
        <v>4831853.6769334488</v>
      </c>
      <c r="D20" s="37">
        <v>10465045.250829002</v>
      </c>
      <c r="E20" s="37">
        <v>1324328.9838721429</v>
      </c>
      <c r="F20" s="37">
        <v>17459891.192300696</v>
      </c>
      <c r="G20" s="37">
        <v>5565762.6985899024</v>
      </c>
      <c r="H20" s="37">
        <v>5237341.1005373988</v>
      </c>
      <c r="I20" s="37">
        <v>40052369.226129137</v>
      </c>
    </row>
    <row r="21" spans="2:9" ht="19.95" customHeight="1" x14ac:dyDescent="0.25">
      <c r="B21" s="135" t="s">
        <v>177</v>
      </c>
      <c r="C21" s="37">
        <v>152651948.06573179</v>
      </c>
      <c r="D21" s="37">
        <v>15813146.699358737</v>
      </c>
      <c r="E21" s="37">
        <v>4496139.8842253862</v>
      </c>
      <c r="F21" s="37">
        <v>61164089.242374264</v>
      </c>
      <c r="G21" s="37">
        <v>20489575.762850292</v>
      </c>
      <c r="H21" s="37">
        <v>13986948.563853748</v>
      </c>
      <c r="I21" s="37">
        <v>115949900.15266243</v>
      </c>
    </row>
    <row r="22" spans="2:9" ht="19.95" customHeight="1" thickBot="1" x14ac:dyDescent="0.3">
      <c r="B22" s="136" t="s">
        <v>178</v>
      </c>
      <c r="C22" s="267">
        <f t="shared" ref="C22:H22" si="1">(C20/C21)*100</f>
        <v>3.1652748216831514</v>
      </c>
      <c r="D22" s="267">
        <f t="shared" si="1"/>
        <v>66.179397749174015</v>
      </c>
      <c r="E22" s="267">
        <f t="shared" si="1"/>
        <v>29.454799405119125</v>
      </c>
      <c r="F22" s="267">
        <f t="shared" si="1"/>
        <v>28.545984103699439</v>
      </c>
      <c r="G22" s="267">
        <f t="shared" si="1"/>
        <v>27.163874757627742</v>
      </c>
      <c r="H22" s="267">
        <f t="shared" si="1"/>
        <v>37.444486741534014</v>
      </c>
      <c r="I22" s="267">
        <f>(I20/I21)*100</f>
        <v>34.542823386130756</v>
      </c>
    </row>
    <row r="23" spans="2:9" x14ac:dyDescent="0.25">
      <c r="C23" s="52"/>
      <c r="D23" s="52"/>
      <c r="E23" s="52"/>
      <c r="F23" s="52"/>
      <c r="G23" s="52"/>
      <c r="H23" s="52"/>
      <c r="I23" s="52"/>
    </row>
    <row r="25" spans="2:9" ht="13.8" x14ac:dyDescent="0.25">
      <c r="B25" s="297" t="s">
        <v>181</v>
      </c>
      <c r="C25" s="297"/>
      <c r="D25" s="297"/>
      <c r="E25" s="297"/>
      <c r="F25" s="297"/>
      <c r="G25" s="297"/>
      <c r="H25" s="297"/>
    </row>
    <row r="26" spans="2:9" ht="13.8" x14ac:dyDescent="0.25">
      <c r="B26" s="335" t="s">
        <v>169</v>
      </c>
      <c r="C26" s="335"/>
      <c r="D26" s="335"/>
      <c r="E26" s="335"/>
      <c r="F26" s="335"/>
      <c r="G26" s="335"/>
      <c r="H26" s="335"/>
    </row>
    <row r="56" spans="2:8" ht="13.8" x14ac:dyDescent="0.25">
      <c r="B56" s="297" t="s">
        <v>182</v>
      </c>
      <c r="C56" s="297"/>
      <c r="D56" s="297"/>
      <c r="E56" s="297"/>
      <c r="F56" s="297"/>
      <c r="G56" s="297"/>
      <c r="H56" s="297"/>
    </row>
    <row r="57" spans="2:8" ht="13.8" x14ac:dyDescent="0.25">
      <c r="B57" s="335" t="s">
        <v>180</v>
      </c>
      <c r="C57" s="335"/>
      <c r="D57" s="335"/>
      <c r="E57" s="335"/>
      <c r="F57" s="335"/>
      <c r="G57" s="335"/>
      <c r="H57" s="335"/>
    </row>
  </sheetData>
  <mergeCells count="14">
    <mergeCell ref="B26:H26"/>
    <mergeCell ref="B56:H56"/>
    <mergeCell ref="B57:H57"/>
    <mergeCell ref="B6:B7"/>
    <mergeCell ref="B2:H2"/>
    <mergeCell ref="B13:H13"/>
    <mergeCell ref="B25:H25"/>
    <mergeCell ref="B18:B19"/>
    <mergeCell ref="B3:I3"/>
    <mergeCell ref="B14:I14"/>
    <mergeCell ref="C5:C6"/>
    <mergeCell ref="D5:I5"/>
    <mergeCell ref="C17:C18"/>
    <mergeCell ref="D17:I17"/>
  </mergeCells>
  <pageMargins left="0.7" right="0.7" top="0.75" bottom="0.75" header="0.3" footer="0.3"/>
  <pageSetup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1"/>
  <sheetViews>
    <sheetView showGridLines="0" view="pageBreakPreview" zoomScale="80" zoomScaleNormal="100" zoomScaleSheetLayoutView="80" workbookViewId="0">
      <selection activeCell="U18" sqref="U18"/>
    </sheetView>
  </sheetViews>
  <sheetFormatPr defaultRowHeight="14.4" x14ac:dyDescent="0.3"/>
  <cols>
    <col min="1" max="1" width="3.44140625" customWidth="1"/>
    <col min="2" max="2" width="15.109375" customWidth="1"/>
    <col min="3" max="5" width="13" bestFit="1" customWidth="1"/>
    <col min="13" max="13" width="4.109375" customWidth="1"/>
  </cols>
  <sheetData>
    <row r="2" spans="2:12" ht="13.95" customHeight="1" x14ac:dyDescent="0.3">
      <c r="B2" s="20" t="s">
        <v>183</v>
      </c>
    </row>
    <row r="3" spans="2:12" ht="14.4" customHeight="1" x14ac:dyDescent="0.3">
      <c r="B3" s="339" t="s">
        <v>184</v>
      </c>
      <c r="C3" s="339"/>
      <c r="D3" s="339"/>
      <c r="E3" s="339"/>
      <c r="F3" s="339"/>
      <c r="G3" s="339"/>
      <c r="H3" s="339"/>
      <c r="I3" s="339"/>
      <c r="J3" s="339"/>
      <c r="K3" s="339"/>
      <c r="L3" s="339"/>
    </row>
    <row r="4" spans="2:12" ht="15" thickBot="1" x14ac:dyDescent="0.35">
      <c r="B4" s="2"/>
      <c r="C4" s="2"/>
      <c r="D4" s="2"/>
      <c r="E4" s="2"/>
    </row>
    <row r="5" spans="2:12" ht="19.95" customHeight="1" x14ac:dyDescent="0.3">
      <c r="B5" s="62" t="s">
        <v>24</v>
      </c>
      <c r="C5" s="62" t="s">
        <v>185</v>
      </c>
      <c r="D5" s="62" t="s">
        <v>186</v>
      </c>
      <c r="E5" s="62" t="s">
        <v>187</v>
      </c>
    </row>
    <row r="6" spans="2:12" ht="19.95" customHeight="1" x14ac:dyDescent="0.3">
      <c r="B6" s="137">
        <v>2023</v>
      </c>
      <c r="C6" s="29">
        <v>1574195.8626662521</v>
      </c>
      <c r="D6" s="29">
        <v>254.76222999999999</v>
      </c>
      <c r="E6" s="138">
        <f>SUM(C6:D6)</f>
        <v>1574450.6248962521</v>
      </c>
    </row>
    <row r="7" spans="2:12" ht="19.95" customHeight="1" thickBot="1" x14ac:dyDescent="0.35">
      <c r="B7" s="139">
        <v>2024</v>
      </c>
      <c r="C7" s="131">
        <v>1515427.801</v>
      </c>
      <c r="D7" s="131"/>
      <c r="E7" s="140">
        <f>SUM(C7:D7)</f>
        <v>1515427.801</v>
      </c>
    </row>
    <row r="8" spans="2:12" ht="28.2" customHeight="1" x14ac:dyDescent="0.3">
      <c r="B8" s="63"/>
      <c r="C8" s="64"/>
      <c r="D8" s="64"/>
      <c r="E8" s="65"/>
    </row>
    <row r="9" spans="2:12" ht="26.4" customHeight="1" x14ac:dyDescent="0.3">
      <c r="B9" s="20" t="s">
        <v>188</v>
      </c>
      <c r="C9" s="64"/>
      <c r="D9" s="64"/>
      <c r="E9" s="65"/>
    </row>
    <row r="10" spans="2:12" ht="15" customHeight="1" x14ac:dyDescent="0.3">
      <c r="B10" s="340" t="s">
        <v>184</v>
      </c>
      <c r="C10" s="340"/>
      <c r="D10" s="340"/>
      <c r="E10" s="340"/>
      <c r="F10" s="340"/>
      <c r="G10" s="340"/>
      <c r="H10" s="340"/>
      <c r="I10" s="340"/>
      <c r="J10" s="340"/>
      <c r="K10" s="340"/>
      <c r="L10" s="340"/>
    </row>
    <row r="11" spans="2:12" ht="28.2" customHeight="1" x14ac:dyDescent="0.3">
      <c r="B11" s="63"/>
      <c r="C11" s="64"/>
      <c r="D11" s="64"/>
      <c r="E11" s="65"/>
    </row>
  </sheetData>
  <mergeCells count="2">
    <mergeCell ref="B3:L3"/>
    <mergeCell ref="B10:L10"/>
  </mergeCells>
  <pageMargins left="0.7" right="0.7" top="0.75" bottom="0.75" header="0.3" footer="0.3"/>
  <pageSetup scale="6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Cover</vt:lpstr>
      <vt:lpstr>Notes</vt:lpstr>
      <vt:lpstr>Content</vt:lpstr>
      <vt:lpstr>1.GWP</vt:lpstr>
      <vt:lpstr>2.Market Share Local -Top 40</vt:lpstr>
      <vt:lpstr>3.Market Share - Overall-Top 40</vt:lpstr>
      <vt:lpstr>4.Class Wise GWP</vt:lpstr>
      <vt:lpstr>5.Class Wise Contribution -GWP</vt:lpstr>
      <vt:lpstr>6.Overseas Business</vt:lpstr>
      <vt:lpstr>7.Individual GWP-Local</vt:lpstr>
      <vt:lpstr>8.Individual GWP-Loc &amp; Foreign</vt:lpstr>
      <vt:lpstr>'1.GWP'!Print_Area</vt:lpstr>
      <vt:lpstr>'2.Market Share Local -Top 40'!Print_Area</vt:lpstr>
      <vt:lpstr>'3.Market Share - Overall-Top 40'!Print_Area</vt:lpstr>
      <vt:lpstr>'4.Class Wise GWP'!Print_Area</vt:lpstr>
      <vt:lpstr>'5.Class Wise Contribution -GWP'!Print_Area</vt:lpstr>
      <vt:lpstr>'6.Overseas Business'!Print_Area</vt:lpstr>
      <vt:lpstr>'7.Individual GWP-Local'!Print_Area</vt:lpstr>
      <vt:lpstr>'8.Individual GWP-Loc &amp; Foreign'!Print_Area</vt:lpstr>
      <vt:lpstr>Content!Print_Area</vt:lpstr>
      <vt:lpstr>Cover!Print_Area</vt:lpstr>
      <vt:lpstr>Notes!Print_Area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malin vijayantha</dc:creator>
  <cp:keywords/>
  <dc:description/>
  <cp:lastModifiedBy>malin vijayantha</cp:lastModifiedBy>
  <cp:revision/>
  <dcterms:created xsi:type="dcterms:W3CDTF">2024-10-24T08:11:31Z</dcterms:created>
  <dcterms:modified xsi:type="dcterms:W3CDTF">2025-07-01T04:52:50Z</dcterms:modified>
  <cp:category/>
  <cp:contentStatus/>
</cp:coreProperties>
</file>